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BOLETIN ANUAL 2021 FINAL PARA SUBIR A LA WEB\BOLETÍN SIN MEMBRETE\"/>
    </mc:Choice>
  </mc:AlternateContent>
  <bookViews>
    <workbookView xWindow="60" yWindow="600" windowWidth="20430" windowHeight="10920"/>
  </bookViews>
  <sheets>
    <sheet name="cuadro 3" sheetId="1" r:id="rId1"/>
  </sheets>
  <definedNames>
    <definedName name="_xlnm.Print_Area" localSheetId="0">'cuadro 3'!$A$1:$I$249</definedName>
    <definedName name="_xlnm.Print_Titles" localSheetId="0">'cuadro 3'!$1:$7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6" i="1" l="1"/>
  <c r="C236" i="1" l="1"/>
  <c r="C231" i="1"/>
  <c r="C229" i="1"/>
  <c r="C224" i="1"/>
  <c r="C219" i="1"/>
  <c r="C214" i="1"/>
  <c r="D206" i="1"/>
  <c r="E206" i="1"/>
  <c r="F206" i="1"/>
  <c r="G206" i="1"/>
  <c r="H206" i="1"/>
  <c r="I206" i="1"/>
  <c r="B240" i="1"/>
  <c r="B239" i="1"/>
  <c r="B238" i="1"/>
  <c r="B237" i="1"/>
  <c r="I236" i="1"/>
  <c r="H236" i="1"/>
  <c r="G236" i="1"/>
  <c r="F236" i="1"/>
  <c r="E236" i="1"/>
  <c r="D236" i="1"/>
  <c r="B235" i="1"/>
  <c r="B234" i="1"/>
  <c r="B233" i="1"/>
  <c r="B232" i="1"/>
  <c r="I231" i="1"/>
  <c r="H231" i="1"/>
  <c r="G231" i="1"/>
  <c r="F231" i="1"/>
  <c r="E231" i="1"/>
  <c r="D231" i="1"/>
  <c r="B230" i="1"/>
  <c r="B229" i="1" s="1"/>
  <c r="I229" i="1"/>
  <c r="H229" i="1"/>
  <c r="G229" i="1"/>
  <c r="F229" i="1"/>
  <c r="E229" i="1"/>
  <c r="D229" i="1"/>
  <c r="C164" i="1"/>
  <c r="B196" i="1"/>
  <c r="B195" i="1"/>
  <c r="B194" i="1"/>
  <c r="B192" i="1"/>
  <c r="B191" i="1"/>
  <c r="B190" i="1"/>
  <c r="B189" i="1"/>
  <c r="B202" i="1"/>
  <c r="B203" i="1"/>
  <c r="B204" i="1"/>
  <c r="C193" i="1"/>
  <c r="I193" i="1"/>
  <c r="H193" i="1"/>
  <c r="G193" i="1"/>
  <c r="F193" i="1"/>
  <c r="E193" i="1"/>
  <c r="D193" i="1"/>
  <c r="B151" i="1"/>
  <c r="B150" i="1"/>
  <c r="B149" i="1"/>
  <c r="I148" i="1"/>
  <c r="H148" i="1"/>
  <c r="G148" i="1"/>
  <c r="F148" i="1"/>
  <c r="E148" i="1"/>
  <c r="D148" i="1"/>
  <c r="C148" i="1"/>
  <c r="B136" i="1"/>
  <c r="B135" i="1"/>
  <c r="B134" i="1" s="1"/>
  <c r="I134" i="1"/>
  <c r="H134" i="1"/>
  <c r="G134" i="1"/>
  <c r="F134" i="1"/>
  <c r="E134" i="1"/>
  <c r="D134" i="1"/>
  <c r="C134" i="1"/>
  <c r="B138" i="1"/>
  <c r="B137" i="1" s="1"/>
  <c r="I137" i="1"/>
  <c r="H137" i="1"/>
  <c r="G137" i="1"/>
  <c r="F137" i="1"/>
  <c r="E137" i="1"/>
  <c r="D137" i="1"/>
  <c r="C137" i="1"/>
  <c r="C139" i="1"/>
  <c r="D139" i="1"/>
  <c r="E139" i="1"/>
  <c r="F139" i="1"/>
  <c r="G139" i="1"/>
  <c r="H139" i="1"/>
  <c r="I139" i="1"/>
  <c r="B140" i="1"/>
  <c r="B141" i="1"/>
  <c r="C142" i="1"/>
  <c r="D142" i="1"/>
  <c r="E142" i="1"/>
  <c r="F142" i="1"/>
  <c r="G142" i="1"/>
  <c r="H142" i="1"/>
  <c r="I142" i="1"/>
  <c r="B143" i="1"/>
  <c r="B144" i="1"/>
  <c r="B145" i="1"/>
  <c r="B146" i="1"/>
  <c r="B142" i="1" l="1"/>
  <c r="B148" i="1"/>
  <c r="B193" i="1"/>
  <c r="B188" i="1"/>
  <c r="B139" i="1"/>
  <c r="B236" i="1"/>
  <c r="B231" i="1"/>
  <c r="C16" i="1" l="1"/>
  <c r="B19" i="1"/>
  <c r="B18" i="1"/>
  <c r="B17" i="1"/>
  <c r="I16" i="1"/>
  <c r="H16" i="1"/>
  <c r="G16" i="1"/>
  <c r="F16" i="1"/>
  <c r="E16" i="1"/>
  <c r="D16" i="1"/>
  <c r="B16" i="1" l="1"/>
  <c r="B225" i="1"/>
  <c r="D224" i="1"/>
  <c r="E224" i="1"/>
  <c r="F224" i="1"/>
  <c r="G224" i="1"/>
  <c r="H224" i="1"/>
  <c r="I224" i="1"/>
  <c r="D219" i="1"/>
  <c r="B221" i="1"/>
  <c r="B217" i="1"/>
  <c r="B215" i="1"/>
  <c r="C211" i="1"/>
  <c r="C205" i="1" s="1"/>
  <c r="D214" i="1"/>
  <c r="E214" i="1"/>
  <c r="F214" i="1"/>
  <c r="G214" i="1"/>
  <c r="H214" i="1"/>
  <c r="I214" i="1"/>
  <c r="B212" i="1"/>
  <c r="C127" i="1"/>
  <c r="G197" i="1"/>
  <c r="H197" i="1"/>
  <c r="H201" i="1"/>
  <c r="I201" i="1"/>
  <c r="D201" i="1"/>
  <c r="E201" i="1"/>
  <c r="F201" i="1"/>
  <c r="G201" i="1"/>
  <c r="C201" i="1"/>
  <c r="C197" i="1"/>
  <c r="C188" i="1"/>
  <c r="I183" i="1"/>
  <c r="D183" i="1"/>
  <c r="C183" i="1"/>
  <c r="E183" i="1"/>
  <c r="F183" i="1"/>
  <c r="G183" i="1"/>
  <c r="H183" i="1"/>
  <c r="B181" i="1"/>
  <c r="B182" i="1"/>
  <c r="B180" i="1"/>
  <c r="C179" i="1"/>
  <c r="D179" i="1"/>
  <c r="E179" i="1"/>
  <c r="F179" i="1"/>
  <c r="G179" i="1"/>
  <c r="H179" i="1"/>
  <c r="I179" i="1"/>
  <c r="B178" i="1"/>
  <c r="B177" i="1"/>
  <c r="C169" i="1"/>
  <c r="B170" i="1"/>
  <c r="C174" i="1"/>
  <c r="B165" i="1"/>
  <c r="I164" i="1"/>
  <c r="H164" i="1"/>
  <c r="G164" i="1"/>
  <c r="F164" i="1"/>
  <c r="E164" i="1"/>
  <c r="D164" i="1"/>
  <c r="F159" i="1"/>
  <c r="B161" i="1"/>
  <c r="C159" i="1"/>
  <c r="D152" i="1"/>
  <c r="C152" i="1"/>
  <c r="B154" i="1"/>
  <c r="F152" i="1"/>
  <c r="E152" i="1"/>
  <c r="G152" i="1"/>
  <c r="H152" i="1"/>
  <c r="I152" i="1"/>
  <c r="I132" i="1"/>
  <c r="H132" i="1"/>
  <c r="C132" i="1"/>
  <c r="D132" i="1"/>
  <c r="B133" i="1"/>
  <c r="B132" i="1" s="1"/>
  <c r="E132" i="1"/>
  <c r="F132" i="1"/>
  <c r="G132" i="1"/>
  <c r="B113" i="1"/>
  <c r="B114" i="1"/>
  <c r="B116" i="1"/>
  <c r="B115" i="1"/>
  <c r="D112" i="1"/>
  <c r="C112" i="1"/>
  <c r="E112" i="1"/>
  <c r="F112" i="1"/>
  <c r="G112" i="1"/>
  <c r="H112" i="1"/>
  <c r="I112" i="1"/>
  <c r="B118" i="1"/>
  <c r="C117" i="1"/>
  <c r="D117" i="1"/>
  <c r="E117" i="1"/>
  <c r="F117" i="1"/>
  <c r="G117" i="1"/>
  <c r="H117" i="1"/>
  <c r="I117" i="1"/>
  <c r="D122" i="1"/>
  <c r="E122" i="1"/>
  <c r="F122" i="1"/>
  <c r="G122" i="1"/>
  <c r="H122" i="1"/>
  <c r="I122" i="1"/>
  <c r="C122" i="1"/>
  <c r="C106" i="1"/>
  <c r="B105" i="1"/>
  <c r="B104" i="1"/>
  <c r="B103" i="1"/>
  <c r="B102" i="1"/>
  <c r="B101" i="1" s="1"/>
  <c r="I101" i="1"/>
  <c r="F101" i="1"/>
  <c r="C101" i="1"/>
  <c r="D101" i="1"/>
  <c r="B96" i="1"/>
  <c r="D95" i="1"/>
  <c r="C95" i="1"/>
  <c r="B86" i="1"/>
  <c r="B87" i="1"/>
  <c r="B88" i="1"/>
  <c r="B89" i="1"/>
  <c r="B91" i="1"/>
  <c r="B93" i="1"/>
  <c r="B94" i="1"/>
  <c r="B92" i="1"/>
  <c r="H90" i="1"/>
  <c r="I90" i="1"/>
  <c r="G90" i="1"/>
  <c r="E90" i="1"/>
  <c r="F90" i="1"/>
  <c r="D90" i="1"/>
  <c r="C90" i="1"/>
  <c r="D85" i="1"/>
  <c r="E85" i="1"/>
  <c r="F85" i="1"/>
  <c r="G85" i="1"/>
  <c r="H85" i="1"/>
  <c r="I85" i="1"/>
  <c r="C85" i="1"/>
  <c r="C80" i="1"/>
  <c r="D80" i="1"/>
  <c r="B50" i="1"/>
  <c r="B51" i="1"/>
  <c r="B52" i="1"/>
  <c r="B53" i="1"/>
  <c r="B56" i="1"/>
  <c r="B57" i="1"/>
  <c r="B58" i="1"/>
  <c r="B59" i="1"/>
  <c r="B61" i="1"/>
  <c r="B62" i="1"/>
  <c r="B63" i="1"/>
  <c r="B64" i="1"/>
  <c r="B66" i="1"/>
  <c r="B67" i="1"/>
  <c r="B68" i="1"/>
  <c r="B69" i="1"/>
  <c r="B71" i="1"/>
  <c r="B72" i="1"/>
  <c r="B73" i="1"/>
  <c r="B74" i="1"/>
  <c r="B76" i="1"/>
  <c r="B77" i="1"/>
  <c r="B78" i="1"/>
  <c r="B79" i="1"/>
  <c r="I75" i="1"/>
  <c r="H75" i="1"/>
  <c r="G75" i="1"/>
  <c r="F75" i="1"/>
  <c r="E75" i="1"/>
  <c r="C75" i="1"/>
  <c r="I70" i="1"/>
  <c r="H70" i="1"/>
  <c r="G70" i="1"/>
  <c r="F70" i="1"/>
  <c r="E70" i="1"/>
  <c r="D70" i="1"/>
  <c r="C70" i="1"/>
  <c r="C65" i="1"/>
  <c r="D65" i="1"/>
  <c r="I60" i="1"/>
  <c r="H60" i="1"/>
  <c r="G60" i="1"/>
  <c r="F60" i="1"/>
  <c r="E60" i="1"/>
  <c r="D60" i="1"/>
  <c r="C60" i="1"/>
  <c r="I55" i="1"/>
  <c r="H55" i="1"/>
  <c r="G55" i="1"/>
  <c r="F55" i="1"/>
  <c r="E55" i="1"/>
  <c r="D55" i="1"/>
  <c r="C55" i="1"/>
  <c r="I49" i="1"/>
  <c r="H49" i="1"/>
  <c r="G49" i="1"/>
  <c r="F49" i="1"/>
  <c r="E49" i="1"/>
  <c r="D49" i="1"/>
  <c r="C49" i="1"/>
  <c r="D39" i="1"/>
  <c r="E39" i="1"/>
  <c r="F39" i="1"/>
  <c r="G39" i="1"/>
  <c r="H39" i="1"/>
  <c r="I39" i="1"/>
  <c r="C39" i="1"/>
  <c r="B33" i="1"/>
  <c r="B31" i="1"/>
  <c r="B32" i="1"/>
  <c r="B35" i="1"/>
  <c r="B37" i="1"/>
  <c r="B41" i="1"/>
  <c r="B40" i="1"/>
  <c r="B38" i="1"/>
  <c r="C20" i="1"/>
  <c r="C11" i="1"/>
  <c r="C25" i="1"/>
  <c r="D30" i="1"/>
  <c r="E30" i="1"/>
  <c r="F30" i="1"/>
  <c r="G30" i="1"/>
  <c r="H30" i="1"/>
  <c r="I30" i="1"/>
  <c r="C30" i="1"/>
  <c r="D34" i="1"/>
  <c r="C34" i="1"/>
  <c r="C42" i="1"/>
  <c r="D42" i="1"/>
  <c r="E42" i="1"/>
  <c r="F42" i="1"/>
  <c r="G42" i="1"/>
  <c r="H42" i="1"/>
  <c r="I42" i="1"/>
  <c r="B112" i="1" l="1"/>
  <c r="C48" i="1"/>
  <c r="C10" i="1"/>
  <c r="B90" i="1"/>
  <c r="C111" i="1"/>
  <c r="B179" i="1"/>
  <c r="C158" i="1"/>
  <c r="C157" i="1" s="1"/>
  <c r="B75" i="1"/>
  <c r="B49" i="1"/>
  <c r="B39" i="1"/>
  <c r="B70" i="1"/>
  <c r="B60" i="1"/>
  <c r="B85" i="1"/>
  <c r="B65" i="1"/>
  <c r="B55" i="1"/>
  <c r="I127" i="1"/>
  <c r="I111" i="1" s="1"/>
  <c r="F65" i="1" l="1"/>
  <c r="F127" i="1"/>
  <c r="F111" i="1" s="1"/>
  <c r="D211" i="1" l="1"/>
  <c r="D205" i="1" s="1"/>
  <c r="E211" i="1"/>
  <c r="F211" i="1"/>
  <c r="G211" i="1"/>
  <c r="H211" i="1"/>
  <c r="I211" i="1"/>
  <c r="B160" i="1"/>
  <c r="E65" i="1"/>
  <c r="G65" i="1"/>
  <c r="H65" i="1"/>
  <c r="I65" i="1"/>
  <c r="E34" i="1"/>
  <c r="F34" i="1"/>
  <c r="G34" i="1"/>
  <c r="H34" i="1"/>
  <c r="I34" i="1"/>
  <c r="D20" i="1"/>
  <c r="E20" i="1"/>
  <c r="F20" i="1"/>
  <c r="G20" i="1"/>
  <c r="H20" i="1"/>
  <c r="I20" i="1"/>
  <c r="B228" i="1"/>
  <c r="B227" i="1"/>
  <c r="B222" i="1"/>
  <c r="B220" i="1"/>
  <c r="B218" i="1"/>
  <c r="B216" i="1"/>
  <c r="B210" i="1"/>
  <c r="B209" i="1"/>
  <c r="B208" i="1"/>
  <c r="B207" i="1"/>
  <c r="B199" i="1"/>
  <c r="B198" i="1"/>
  <c r="B184" i="1"/>
  <c r="B176" i="1"/>
  <c r="B175" i="1"/>
  <c r="B173" i="1"/>
  <c r="B172" i="1"/>
  <c r="B171" i="1"/>
  <c r="B168" i="1"/>
  <c r="B167" i="1"/>
  <c r="B166" i="1"/>
  <c r="B163" i="1"/>
  <c r="B162" i="1"/>
  <c r="B156" i="1"/>
  <c r="B155" i="1"/>
  <c r="B153" i="1"/>
  <c r="B130" i="1"/>
  <c r="B131" i="1"/>
  <c r="B129" i="1"/>
  <c r="B128" i="1"/>
  <c r="B127" i="1" s="1"/>
  <c r="B126" i="1"/>
  <c r="B125" i="1"/>
  <c r="B124" i="1"/>
  <c r="B123" i="1"/>
  <c r="B119" i="1"/>
  <c r="B120" i="1"/>
  <c r="B121" i="1"/>
  <c r="B108" i="1"/>
  <c r="B109" i="1"/>
  <c r="B110" i="1"/>
  <c r="B107" i="1"/>
  <c r="B98" i="1"/>
  <c r="B97" i="1"/>
  <c r="B99" i="1"/>
  <c r="B82" i="1"/>
  <c r="B83" i="1"/>
  <c r="B84" i="1"/>
  <c r="B81" i="1"/>
  <c r="B80" i="1" s="1"/>
  <c r="B44" i="1"/>
  <c r="B45" i="1"/>
  <c r="B46" i="1"/>
  <c r="B43" i="1"/>
  <c r="B36" i="1"/>
  <c r="B34" i="1" s="1"/>
  <c r="B30" i="1"/>
  <c r="B27" i="1"/>
  <c r="B28" i="1"/>
  <c r="B29" i="1"/>
  <c r="B26" i="1"/>
  <c r="B22" i="1"/>
  <c r="B23" i="1"/>
  <c r="B24" i="1"/>
  <c r="B21" i="1"/>
  <c r="B13" i="1"/>
  <c r="B14" i="1"/>
  <c r="B15" i="1"/>
  <c r="B12" i="1"/>
  <c r="B106" i="1" l="1"/>
  <c r="B117" i="1"/>
  <c r="B122" i="1"/>
  <c r="B152" i="1"/>
  <c r="B174" i="1"/>
  <c r="B164" i="1"/>
  <c r="B197" i="1"/>
  <c r="B159" i="1"/>
  <c r="B169" i="1"/>
  <c r="B206" i="1"/>
  <c r="B95" i="1"/>
  <c r="B214" i="1"/>
  <c r="B42" i="1"/>
  <c r="B25" i="1"/>
  <c r="B11" i="1"/>
  <c r="B20" i="1"/>
  <c r="B226" i="1"/>
  <c r="B224" i="1" s="1"/>
  <c r="B213" i="1"/>
  <c r="B201" i="1"/>
  <c r="B187" i="1"/>
  <c r="B186" i="1"/>
  <c r="B185" i="1"/>
  <c r="B111" i="1" l="1"/>
  <c r="B10" i="1"/>
  <c r="B9" i="1" s="1"/>
  <c r="B48" i="1"/>
  <c r="B47" i="1" s="1"/>
  <c r="B183" i="1"/>
  <c r="B158" i="1" s="1"/>
  <c r="D11" i="1"/>
  <c r="D10" i="1" s="1"/>
  <c r="E11" i="1"/>
  <c r="E10" i="1" s="1"/>
  <c r="F11" i="1"/>
  <c r="G11" i="1"/>
  <c r="H11" i="1"/>
  <c r="I11" i="1"/>
  <c r="D25" i="1"/>
  <c r="E25" i="1"/>
  <c r="F25" i="1"/>
  <c r="G25" i="1"/>
  <c r="H25" i="1"/>
  <c r="I25" i="1"/>
  <c r="C9" i="1"/>
  <c r="D75" i="1"/>
  <c r="E80" i="1"/>
  <c r="F80" i="1"/>
  <c r="G80" i="1"/>
  <c r="H80" i="1"/>
  <c r="I80" i="1"/>
  <c r="E95" i="1"/>
  <c r="F95" i="1"/>
  <c r="G95" i="1"/>
  <c r="H95" i="1"/>
  <c r="I95" i="1"/>
  <c r="E101" i="1"/>
  <c r="G101" i="1"/>
  <c r="H101" i="1"/>
  <c r="D106" i="1"/>
  <c r="E106" i="1"/>
  <c r="F106" i="1"/>
  <c r="G106" i="1"/>
  <c r="H106" i="1"/>
  <c r="I106" i="1"/>
  <c r="D127" i="1"/>
  <c r="D111" i="1" s="1"/>
  <c r="E127" i="1"/>
  <c r="E111" i="1" s="1"/>
  <c r="G127" i="1"/>
  <c r="G111" i="1" s="1"/>
  <c r="H127" i="1"/>
  <c r="H111" i="1" s="1"/>
  <c r="D159" i="1"/>
  <c r="E159" i="1"/>
  <c r="G159" i="1"/>
  <c r="H159" i="1"/>
  <c r="I159" i="1"/>
  <c r="D169" i="1"/>
  <c r="E169" i="1"/>
  <c r="F169" i="1"/>
  <c r="G169" i="1"/>
  <c r="H169" i="1"/>
  <c r="I169" i="1"/>
  <c r="D174" i="1"/>
  <c r="E174" i="1"/>
  <c r="F174" i="1"/>
  <c r="G174" i="1"/>
  <c r="H174" i="1"/>
  <c r="I174" i="1"/>
  <c r="D188" i="1"/>
  <c r="E188" i="1"/>
  <c r="F188" i="1"/>
  <c r="G188" i="1"/>
  <c r="H188" i="1"/>
  <c r="I188" i="1"/>
  <c r="D197" i="1"/>
  <c r="E197" i="1"/>
  <c r="F197" i="1"/>
  <c r="I197" i="1"/>
  <c r="B211" i="1"/>
  <c r="B205" i="1" s="1"/>
  <c r="E219" i="1"/>
  <c r="E205" i="1" s="1"/>
  <c r="F219" i="1"/>
  <c r="F205" i="1" s="1"/>
  <c r="G219" i="1"/>
  <c r="G205" i="1" s="1"/>
  <c r="H219" i="1"/>
  <c r="H205" i="1" s="1"/>
  <c r="I219" i="1"/>
  <c r="I205" i="1" s="1"/>
  <c r="B223" i="1"/>
  <c r="B219" i="1" s="1"/>
  <c r="D48" i="1" l="1"/>
  <c r="I10" i="1"/>
  <c r="I48" i="1"/>
  <c r="F10" i="1"/>
  <c r="H48" i="1"/>
  <c r="G48" i="1"/>
  <c r="F48" i="1"/>
  <c r="F47" i="1" s="1"/>
  <c r="E48" i="1"/>
  <c r="H10" i="1"/>
  <c r="H9" i="1" s="1"/>
  <c r="G10" i="1"/>
  <c r="G9" i="1" s="1"/>
  <c r="I158" i="1"/>
  <c r="H158" i="1"/>
  <c r="G158" i="1"/>
  <c r="E158" i="1"/>
  <c r="D158" i="1"/>
  <c r="F158" i="1"/>
  <c r="I9" i="1"/>
  <c r="D9" i="1"/>
  <c r="B157" i="1"/>
  <c r="B8" i="1" s="1"/>
  <c r="E9" i="1"/>
  <c r="F9" i="1"/>
  <c r="I157" i="1" l="1"/>
  <c r="F157" i="1"/>
  <c r="E47" i="1"/>
  <c r="H47" i="1"/>
  <c r="G157" i="1"/>
  <c r="H157" i="1"/>
  <c r="I47" i="1"/>
  <c r="E157" i="1"/>
  <c r="C47" i="1"/>
  <c r="C8" i="1" s="1"/>
  <c r="D157" i="1"/>
  <c r="G47" i="1"/>
  <c r="D47" i="1"/>
  <c r="G8" i="1" l="1"/>
  <c r="F8" i="1"/>
  <c r="E8" i="1"/>
  <c r="H8" i="1"/>
  <c r="I8" i="1"/>
  <c r="D8" i="1"/>
</calcChain>
</file>

<file path=xl/sharedStrings.xml><?xml version="1.0" encoding="utf-8"?>
<sst xmlns="http://schemas.openxmlformats.org/spreadsheetml/2006/main" count="256" uniqueCount="50">
  <si>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</si>
  <si>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</si>
  <si>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</si>
  <si>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</si>
  <si>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</si>
  <si>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</si>
  <si>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</si>
  <si>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</si>
  <si>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</si>
  <si>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</si>
  <si>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</si>
  <si>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</si>
  <si>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</si>
  <si>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</si>
  <si>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Segundo trimestre</t>
  </si>
  <si>
    <t>Tercer trimestre</t>
  </si>
  <si>
    <t>Cuarto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</si>
  <si>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</si>
  <si>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</si>
  <si>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</si>
  <si>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</si>
  <si>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</si>
  <si>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</si>
  <si>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</si>
  <si>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</si>
  <si>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</si>
  <si>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</si>
  <si>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</si>
  <si>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</si>
  <si>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</si>
  <si>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</si>
  <si>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</si>
  <si>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>(1) Son obras que continúan proceso constructivo.</t>
  </si>
  <si>
    <t xml:space="preserve"> -  Cantidad nula o cero.</t>
  </si>
  <si>
    <t>(P) Cifras preliminares.</t>
  </si>
  <si>
    <t>San Miguelito</t>
  </si>
  <si>
    <t>Centros religiosos</t>
  </si>
  <si>
    <t>2021 (P)</t>
  </si>
  <si>
    <t>(2) Incluye cuartos de alquiler.</t>
  </si>
  <si>
    <t xml:space="preserve">(3) Son edificios y  estructuras destinadas a albergues,  estacionamientos,  galeras  para criaderos y  ceba de animales,  clubes, salas de reuniones,  cines, teatros, </t>
  </si>
  <si>
    <t xml:space="preserve">  Otros (3)</t>
  </si>
  <si>
    <t>NOTA: Obras que iniciaron, continuaron y culminaron el proceso de construcción en el período de referencia. La diferencia en algunos datos publicados anteriormente</t>
  </si>
  <si>
    <t>Arraiján (Continuación)</t>
  </si>
  <si>
    <t>Panamá (Continuación)</t>
  </si>
  <si>
    <t>San Miguelito (Continuación)</t>
  </si>
  <si>
    <t>Edificio de apartamento (2)</t>
  </si>
  <si>
    <t xml:space="preserve">      estadios deportivos y otros para el esparcimiento. </t>
  </si>
  <si>
    <t xml:space="preserve">             se debe a cambios de diseño efectuados por los informantes.</t>
  </si>
  <si>
    <t>UNIDADES Y ÁREA, SEGÚN TIPO DE EDIFICACIÓN, POR TRIMESTRE: AÑO 2021 (P)</t>
  </si>
  <si>
    <t>Cuadro 3.  METROS CUADRADOS CONSTRUIDOS EN LAS PROVINCIAS DE COLÓN, PANAMÁ Y PANAMÁ OESTE, POR NÚMERO,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</si>
</sst>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Fill="1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49" fontId="4" fillId="0" borderId="0" xfId="1" applyNumberFormat="1"/>
    <xf numFmtId="0" fontId="4" fillId="0" borderId="0" xfId="1"/>
    <xf numFmtId="0" fontId="4" fillId="0" borderId="0" xfId="1" applyFill="1"/>
    <xf numFmtId="49" fontId="4" fillId="0" borderId="0" xfId="1" applyNumberFormat="1" applyAlignment="1">
      <alignment vertical="center"/>
    </xf>
    <xf numFmtId="41" fontId="4" fillId="0" borderId="0" xfId="4" applyNumberFormat="1" applyFont="1" applyBorder="1" applyAlignment="1">
      <alignment horizontal="left"/>
    </xf>
    <xf numFmtId="0" fontId="7" fillId="0" borderId="0" xfId="0" applyFont="1"/>
    <xf numFmtId="0" fontId="7" fillId="0" borderId="0" xfId="0" applyFont="1" applyFill="1"/>
    <xf numFmtId="166" fontId="3" fillId="4" borderId="0" xfId="0" applyNumberFormat="1" applyFont="1" applyFill="1" applyAlignment="1">
      <alignment horizontal="center"/>
    </xf>
    <xf numFmtId="164" fontId="2" fillId="4" borderId="9" xfId="2" applyNumberFormat="1" applyFont="1" applyFill="1" applyBorder="1" applyAlignment="1"/>
    <xf numFmtId="166" fontId="3" fillId="4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left" indent="2"/>
    </xf>
    <xf numFmtId="166" fontId="3" fillId="4" borderId="0" xfId="0" applyNumberFormat="1" applyFont="1" applyFill="1" applyAlignment="1">
      <alignment horizontal="left" indent="4"/>
    </xf>
    <xf numFmtId="166" fontId="3" fillId="4" borderId="0" xfId="0" applyNumberFormat="1" applyFont="1" applyFill="1" applyAlignment="1">
      <alignment horizontal="left" indent="7"/>
    </xf>
    <xf numFmtId="164" fontId="2" fillId="4" borderId="6" xfId="2" applyNumberFormat="1" applyFont="1" applyFill="1" applyBorder="1" applyAlignment="1"/>
    <xf numFmtId="164" fontId="3" fillId="4" borderId="5" xfId="0" applyNumberFormat="1" applyFont="1" applyFill="1" applyBorder="1"/>
    <xf numFmtId="164" fontId="3" fillId="4" borderId="9" xfId="2" applyNumberFormat="1" applyFont="1" applyFill="1" applyBorder="1" applyAlignment="1"/>
    <xf numFmtId="164" fontId="3" fillId="4" borderId="0" xfId="0" applyNumberFormat="1" applyFont="1" applyFill="1"/>
    <xf numFmtId="166" fontId="4" fillId="4" borderId="5" xfId="0" applyNumberFormat="1" applyFont="1" applyFill="1" applyBorder="1" applyAlignment="1">
      <alignment horizontal="left" indent="7"/>
    </xf>
    <xf numFmtId="166" fontId="3" fillId="4" borderId="5" xfId="0" applyNumberFormat="1" applyFont="1" applyFill="1" applyBorder="1" applyAlignment="1">
      <alignment horizontal="left" indent="7"/>
    </xf>
    <xf numFmtId="164" fontId="3" fillId="4" borderId="6" xfId="2" applyNumberFormat="1" applyFont="1" applyFill="1" applyBorder="1" applyAlignment="1"/>
    <xf numFmtId="164" fontId="3" fillId="4" borderId="0" xfId="2" applyNumberFormat="1" applyFont="1" applyFill="1" applyBorder="1" applyAlignment="1"/>
    <xf numFmtId="164" fontId="3" fillId="4" borderId="0" xfId="0" applyNumberFormat="1" applyFont="1" applyFill="1" applyBorder="1"/>
    <xf numFmtId="164" fontId="4" fillId="4" borderId="6" xfId="3" applyNumberFormat="1" applyFont="1" applyFill="1" applyBorder="1" applyAlignment="1">
      <alignment horizontal="right"/>
    </xf>
    <xf numFmtId="164" fontId="4" fillId="4" borderId="9" xfId="3" applyNumberFormat="1" applyFont="1" applyFill="1" applyBorder="1" applyAlignment="1">
      <alignment horizontal="right"/>
    </xf>
    <xf numFmtId="164" fontId="4" fillId="4" borderId="9" xfId="2" applyNumberFormat="1" applyFont="1" applyFill="1" applyBorder="1" applyAlignment="1"/>
    <xf numFmtId="166" fontId="3" fillId="4" borderId="5" xfId="0" applyNumberFormat="1" applyFont="1" applyFill="1" applyBorder="1" applyAlignment="1">
      <alignment horizontal="left" indent="4"/>
    </xf>
    <xf numFmtId="164" fontId="4" fillId="4" borderId="6" xfId="1" applyNumberFormat="1" applyFont="1" applyFill="1" applyBorder="1"/>
    <xf numFmtId="164" fontId="4" fillId="4" borderId="9" xfId="1" applyNumberFormat="1" applyFont="1" applyFill="1" applyBorder="1"/>
    <xf numFmtId="164" fontId="4" fillId="4" borderId="6" xfId="2" applyNumberFormat="1" applyFont="1" applyFill="1" applyBorder="1" applyAlignment="1"/>
    <xf numFmtId="164" fontId="3" fillId="4" borderId="5" xfId="2" applyNumberFormat="1" applyFont="1" applyFill="1" applyBorder="1" applyAlignment="1"/>
    <xf numFmtId="166" fontId="3" fillId="4" borderId="0" xfId="0" applyNumberFormat="1" applyFont="1" applyFill="1" applyBorder="1" applyAlignment="1">
      <alignment horizontal="left" indent="7"/>
    </xf>
    <xf numFmtId="0" fontId="3" fillId="4" borderId="10" xfId="0" applyFont="1" applyFill="1" applyBorder="1" applyAlignment="1">
      <alignment horizontal="left" indent="7"/>
    </xf>
    <xf numFmtId="164" fontId="3" fillId="4" borderId="11" xfId="0" applyNumberFormat="1" applyFont="1" applyFill="1" applyBorder="1"/>
    <xf numFmtId="164" fontId="4" fillId="4" borderId="11" xfId="1" applyNumberFormat="1" applyFont="1" applyFill="1" applyBorder="1"/>
    <xf numFmtId="164" fontId="3" fillId="4" borderId="11" xfId="2" applyNumberFormat="1" applyFont="1" applyFill="1" applyBorder="1" applyAlignment="1"/>
    <xf numFmtId="0" fontId="0" fillId="0" borderId="0" xfId="0" applyBorder="1"/>
    <xf numFmtId="0" fontId="0" fillId="0" borderId="0" xfId="0" applyFill="1" applyBorder="1"/>
    <xf numFmtId="164" fontId="2" fillId="4" borderId="6" xfId="0" applyNumberFormat="1" applyFont="1" applyFill="1" applyBorder="1"/>
    <xf numFmtId="164" fontId="2" fillId="4" borderId="9" xfId="0" applyNumberFormat="1" applyFont="1" applyFill="1" applyBorder="1"/>
    <xf numFmtId="164" fontId="2" fillId="4" borderId="0" xfId="0" applyNumberFormat="1" applyFont="1" applyFill="1"/>
    <xf numFmtId="164" fontId="2" fillId="4" borderId="6" xfId="0" applyNumberFormat="1" applyFont="1" applyFill="1" applyBorder="1" applyAlignment="1">
      <alignment vertical="center"/>
    </xf>
    <xf numFmtId="164" fontId="2" fillId="4" borderId="11" xfId="0" applyNumberFormat="1" applyFont="1" applyFill="1" applyBorder="1"/>
    <xf numFmtId="164" fontId="5" fillId="4" borderId="9" xfId="3" applyNumberFormat="1" applyFont="1" applyFill="1" applyBorder="1" applyAlignment="1">
      <alignment horizontal="right"/>
    </xf>
    <xf numFmtId="164" fontId="5" fillId="4" borderId="9" xfId="2" applyNumberFormat="1" applyFont="1" applyFill="1" applyBorder="1" applyAlignment="1"/>
    <xf numFmtId="164" fontId="2" fillId="4" borderId="0" xfId="2" applyNumberFormat="1" applyFont="1" applyFill="1" applyBorder="1" applyAlignment="1"/>
    <xf numFmtId="164" fontId="0" fillId="0" borderId="0" xfId="0" applyNumberFormat="1" applyBorder="1"/>
    <xf numFmtId="0" fontId="3" fillId="4" borderId="0" xfId="0" applyFont="1" applyFill="1" applyAlignment="1">
      <alignment horizontal="center"/>
    </xf>
    <xf numFmtId="0" fontId="3" fillId="4" borderId="0" xfId="0" applyFont="1" applyFill="1" applyBorder="1"/>
    <xf numFmtId="166" fontId="3" fillId="0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5">
    <cellStyle name="Millares [0] 2" xfId="4"/>
    <cellStyle name="Millares 2" xfId="2"/>
    <cellStyle name="Millares_CUADRO6-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7"/>
  <sheetViews>
    <sheetView tabSelected="1" zoomScale="91" zoomScaleNormal="91" zoomScaleSheetLayoutView="85" zoomScalePageLayoutView="64" workbookViewId="0">
      <selection activeCell="N11" sqref="N11"/>
    </sheetView>
  </sheetViews>
  <sheetFormatPr baseColWidth="10" defaultRowHeight="15" x14ac:dyDescent="0.25"/>
  <cols>
    <col min="1" max="1" width="29.5703125" customWidth="1"/>
    <col min="2" max="9" width="15" customWidth="1"/>
  </cols>
  <sheetData>
    <row r="1" spans="1:31" s="1" customFormat="1" ht="9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31" x14ac:dyDescent="0.25">
      <c r="A2" s="58" t="s">
        <v>49</v>
      </c>
      <c r="B2" s="58"/>
      <c r="C2" s="58"/>
      <c r="D2" s="58"/>
      <c r="E2" s="58"/>
      <c r="F2" s="58"/>
      <c r="G2" s="58"/>
      <c r="H2" s="58"/>
      <c r="I2" s="58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</row>
    <row r="3" spans="1:31" x14ac:dyDescent="0.25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</row>
    <row r="4" spans="1:31" s="1" customFormat="1" ht="8.25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5"/>
    </row>
    <row r="5" spans="1:31" ht="49.5" customHeight="1" x14ac:dyDescent="0.25">
      <c r="A5" s="59" t="s">
        <v>0</v>
      </c>
      <c r="B5" s="62" t="s">
        <v>1</v>
      </c>
      <c r="C5" s="65" t="s">
        <v>2</v>
      </c>
      <c r="D5" s="66"/>
      <c r="E5" s="66"/>
      <c r="F5" s="66"/>
      <c r="G5" s="67" t="s">
        <v>3</v>
      </c>
      <c r="H5" s="67"/>
      <c r="I5" s="68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1:31" ht="49.5" customHeight="1" x14ac:dyDescent="0.25">
      <c r="A6" s="60"/>
      <c r="B6" s="63"/>
      <c r="C6" s="65" t="s">
        <v>4</v>
      </c>
      <c r="D6" s="65"/>
      <c r="E6" s="65"/>
      <c r="F6" s="3" t="s">
        <v>5</v>
      </c>
      <c r="G6" s="69"/>
      <c r="H6" s="69"/>
      <c r="I6" s="70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1:31" ht="47.25" customHeight="1" x14ac:dyDescent="0.25">
      <c r="A7" s="61"/>
      <c r="B7" s="64"/>
      <c r="C7" s="4" t="s">
        <v>6</v>
      </c>
      <c r="D7" s="4" t="s">
        <v>7</v>
      </c>
      <c r="E7" s="5" t="s">
        <v>8</v>
      </c>
      <c r="F7" s="6" t="s">
        <v>9</v>
      </c>
      <c r="G7" s="4" t="s">
        <v>6</v>
      </c>
      <c r="H7" s="4" t="s">
        <v>7</v>
      </c>
      <c r="I7" s="7" t="s">
        <v>10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</row>
    <row r="8" spans="1:31" ht="21.95" customHeight="1" x14ac:dyDescent="0.25">
      <c r="A8" s="15" t="s">
        <v>37</v>
      </c>
      <c r="B8" s="16">
        <f t="shared" ref="B8:I8" si="0">B9+B157+B47</f>
        <v>1575573.1800000002</v>
      </c>
      <c r="C8" s="16">
        <f>C9+C157+C47</f>
        <v>5210</v>
      </c>
      <c r="D8" s="16">
        <f t="shared" si="0"/>
        <v>8610</v>
      </c>
      <c r="E8" s="16">
        <f t="shared" si="0"/>
        <v>560768</v>
      </c>
      <c r="F8" s="16">
        <f t="shared" si="0"/>
        <v>904036.39999999991</v>
      </c>
      <c r="G8" s="16">
        <f t="shared" si="0"/>
        <v>7006</v>
      </c>
      <c r="H8" s="16">
        <f t="shared" si="0"/>
        <v>12132</v>
      </c>
      <c r="I8" s="16">
        <f t="shared" si="0"/>
        <v>110768.78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9" spans="1:31" ht="20.100000000000001" customHeight="1" x14ac:dyDescent="0.25">
      <c r="A9" s="17" t="s">
        <v>11</v>
      </c>
      <c r="B9" s="16">
        <f>B10</f>
        <v>109934</v>
      </c>
      <c r="C9" s="16">
        <f>C10</f>
        <v>138</v>
      </c>
      <c r="D9" s="16">
        <f t="shared" ref="D9:I9" si="1">D10</f>
        <v>354</v>
      </c>
      <c r="E9" s="16">
        <f t="shared" si="1"/>
        <v>14595</v>
      </c>
      <c r="F9" s="16">
        <f t="shared" si="1"/>
        <v>90297</v>
      </c>
      <c r="G9" s="16">
        <f t="shared" si="1"/>
        <v>67</v>
      </c>
      <c r="H9" s="16">
        <f t="shared" si="1"/>
        <v>162</v>
      </c>
      <c r="I9" s="16">
        <f t="shared" si="1"/>
        <v>5042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1" ht="20.100000000000001" customHeight="1" x14ac:dyDescent="0.25">
      <c r="A10" s="18" t="s">
        <v>11</v>
      </c>
      <c r="B10" s="16">
        <f t="shared" ref="B10:I10" si="2">B11+B20+B25+B34+B39+B42+B30+B16</f>
        <v>109934</v>
      </c>
      <c r="C10" s="16">
        <f t="shared" si="2"/>
        <v>138</v>
      </c>
      <c r="D10" s="16">
        <f t="shared" si="2"/>
        <v>354</v>
      </c>
      <c r="E10" s="16">
        <f t="shared" si="2"/>
        <v>14595</v>
      </c>
      <c r="F10" s="16">
        <f t="shared" si="2"/>
        <v>90297</v>
      </c>
      <c r="G10" s="16">
        <f t="shared" si="2"/>
        <v>67</v>
      </c>
      <c r="H10" s="16">
        <f t="shared" si="2"/>
        <v>162</v>
      </c>
      <c r="I10" s="16">
        <f t="shared" si="2"/>
        <v>5042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1" ht="20.100000000000001" customHeight="1" x14ac:dyDescent="0.25">
      <c r="A11" s="19" t="s">
        <v>12</v>
      </c>
      <c r="B11" s="16">
        <f>SUM(B12:B15)</f>
        <v>11385</v>
      </c>
      <c r="C11" s="16">
        <f>SUM(C12:C15)</f>
        <v>113</v>
      </c>
      <c r="D11" s="16">
        <f t="shared" ref="D11:I11" si="3">SUM(D12:D15)</f>
        <v>113</v>
      </c>
      <c r="E11" s="16">
        <f t="shared" si="3"/>
        <v>3356</v>
      </c>
      <c r="F11" s="16">
        <f t="shared" si="3"/>
        <v>7172</v>
      </c>
      <c r="G11" s="16">
        <f t="shared" si="3"/>
        <v>57</v>
      </c>
      <c r="H11" s="16">
        <f t="shared" si="3"/>
        <v>57</v>
      </c>
      <c r="I11" s="16">
        <f t="shared" si="3"/>
        <v>857</v>
      </c>
      <c r="J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ht="21" customHeight="1" x14ac:dyDescent="0.25">
      <c r="A12" s="20" t="s">
        <v>13</v>
      </c>
      <c r="B12" s="21">
        <f>+E12+F12+I12</f>
        <v>2393</v>
      </c>
      <c r="C12" s="23">
        <v>23</v>
      </c>
      <c r="D12" s="23">
        <v>23</v>
      </c>
      <c r="E12" s="23">
        <v>682</v>
      </c>
      <c r="F12" s="23">
        <v>1693</v>
      </c>
      <c r="G12" s="23">
        <v>6</v>
      </c>
      <c r="H12" s="23">
        <v>6</v>
      </c>
      <c r="I12" s="23">
        <v>18</v>
      </c>
      <c r="J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21" customHeight="1" x14ac:dyDescent="0.25">
      <c r="A13" s="25" t="s">
        <v>14</v>
      </c>
      <c r="B13" s="21">
        <f t="shared" ref="B13:B15" si="4">+E13+F13+I13</f>
        <v>1847</v>
      </c>
      <c r="C13" s="23">
        <v>1</v>
      </c>
      <c r="D13" s="23">
        <v>1</v>
      </c>
      <c r="E13" s="23">
        <v>26</v>
      </c>
      <c r="F13" s="23">
        <v>1789</v>
      </c>
      <c r="G13" s="23">
        <v>8</v>
      </c>
      <c r="H13" s="23">
        <v>8</v>
      </c>
      <c r="I13" s="23">
        <v>32</v>
      </c>
      <c r="J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21" customHeight="1" x14ac:dyDescent="0.25">
      <c r="A14" s="26" t="s">
        <v>15</v>
      </c>
      <c r="B14" s="21">
        <f t="shared" si="4"/>
        <v>1935</v>
      </c>
      <c r="C14" s="23">
        <v>19</v>
      </c>
      <c r="D14" s="23">
        <v>19</v>
      </c>
      <c r="E14" s="23">
        <v>614</v>
      </c>
      <c r="F14" s="23">
        <v>1151</v>
      </c>
      <c r="G14" s="23">
        <v>19</v>
      </c>
      <c r="H14" s="23">
        <v>19</v>
      </c>
      <c r="I14" s="23">
        <v>170</v>
      </c>
      <c r="J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pans="1:31" ht="21" customHeight="1" x14ac:dyDescent="0.25">
      <c r="A15" s="20" t="s">
        <v>16</v>
      </c>
      <c r="B15" s="21">
        <f t="shared" si="4"/>
        <v>5210</v>
      </c>
      <c r="C15" s="23">
        <v>70</v>
      </c>
      <c r="D15" s="23">
        <v>70</v>
      </c>
      <c r="E15" s="23">
        <v>2034</v>
      </c>
      <c r="F15" s="23">
        <v>2539</v>
      </c>
      <c r="G15" s="23">
        <v>24</v>
      </c>
      <c r="H15" s="23">
        <v>24</v>
      </c>
      <c r="I15" s="23">
        <v>637</v>
      </c>
      <c r="J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1" ht="20.100000000000001" customHeight="1" x14ac:dyDescent="0.25">
      <c r="A16" s="19" t="s">
        <v>23</v>
      </c>
      <c r="B16" s="16">
        <f t="shared" ref="B16:I16" si="5">SUM(B17:B19)</f>
        <v>297</v>
      </c>
      <c r="C16" s="16">
        <f t="shared" si="5"/>
        <v>2</v>
      </c>
      <c r="D16" s="16">
        <f t="shared" si="5"/>
        <v>4</v>
      </c>
      <c r="E16" s="16">
        <f t="shared" si="5"/>
        <v>57</v>
      </c>
      <c r="F16" s="16">
        <f t="shared" si="5"/>
        <v>240</v>
      </c>
      <c r="G16" s="16">
        <f t="shared" si="5"/>
        <v>0</v>
      </c>
      <c r="H16" s="16">
        <f t="shared" si="5"/>
        <v>0</v>
      </c>
      <c r="I16" s="16">
        <f t="shared" si="5"/>
        <v>0</v>
      </c>
      <c r="J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20.100000000000001" customHeight="1" x14ac:dyDescent="0.25">
      <c r="A17" s="25" t="s">
        <v>14</v>
      </c>
      <c r="B17" s="21">
        <f t="shared" ref="B17:B19" si="6">+E17+F17+I17</f>
        <v>39</v>
      </c>
      <c r="C17" s="23">
        <v>1</v>
      </c>
      <c r="D17" s="23">
        <v>2</v>
      </c>
      <c r="E17" s="23">
        <v>39</v>
      </c>
      <c r="F17" s="23">
        <v>0</v>
      </c>
      <c r="G17" s="23">
        <v>0</v>
      </c>
      <c r="H17" s="23">
        <v>0</v>
      </c>
      <c r="I17" s="23">
        <v>0</v>
      </c>
      <c r="J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pans="1:31" ht="20.100000000000001" customHeight="1" x14ac:dyDescent="0.25">
      <c r="A18" s="26" t="s">
        <v>15</v>
      </c>
      <c r="B18" s="21">
        <f t="shared" si="6"/>
        <v>96</v>
      </c>
      <c r="C18" s="23">
        <v>1</v>
      </c>
      <c r="D18" s="23">
        <v>2</v>
      </c>
      <c r="E18" s="23">
        <v>18</v>
      </c>
      <c r="F18" s="23">
        <v>78</v>
      </c>
      <c r="G18" s="23">
        <v>0</v>
      </c>
      <c r="H18" s="23">
        <v>0</v>
      </c>
      <c r="I18" s="23">
        <v>0</v>
      </c>
      <c r="J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20.100000000000001" customHeight="1" x14ac:dyDescent="0.25">
      <c r="A19" s="20" t="s">
        <v>16</v>
      </c>
      <c r="B19" s="21">
        <f t="shared" si="6"/>
        <v>162</v>
      </c>
      <c r="C19" s="23">
        <v>0</v>
      </c>
      <c r="D19" s="23">
        <v>0</v>
      </c>
      <c r="E19" s="23">
        <v>0</v>
      </c>
      <c r="F19" s="23">
        <v>162</v>
      </c>
      <c r="G19" s="23">
        <v>0</v>
      </c>
      <c r="H19" s="23">
        <v>0</v>
      </c>
      <c r="I19" s="23">
        <v>0</v>
      </c>
      <c r="J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20.100000000000001" customHeight="1" x14ac:dyDescent="0.25">
      <c r="A20" s="19" t="s">
        <v>45</v>
      </c>
      <c r="B20" s="16">
        <f>SUM(B21:B24)</f>
        <v>34727</v>
      </c>
      <c r="C20" s="16">
        <f>SUM(C21:C24)</f>
        <v>13</v>
      </c>
      <c r="D20" s="16">
        <f t="shared" ref="D20:I20" si="7">SUM(D21:D24)</f>
        <v>100</v>
      </c>
      <c r="E20" s="16">
        <f t="shared" si="7"/>
        <v>3655</v>
      </c>
      <c r="F20" s="16">
        <f t="shared" si="7"/>
        <v>30592</v>
      </c>
      <c r="G20" s="16">
        <f t="shared" si="7"/>
        <v>3</v>
      </c>
      <c r="H20" s="16">
        <f t="shared" si="7"/>
        <v>71</v>
      </c>
      <c r="I20" s="16">
        <f t="shared" si="7"/>
        <v>480</v>
      </c>
      <c r="J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pans="1:31" ht="20.100000000000001" customHeight="1" x14ac:dyDescent="0.25">
      <c r="A21" s="20" t="s">
        <v>13</v>
      </c>
      <c r="B21" s="21">
        <f>+E21+F21+I21</f>
        <v>13611</v>
      </c>
      <c r="C21" s="23">
        <v>0</v>
      </c>
      <c r="D21" s="23">
        <v>0</v>
      </c>
      <c r="E21" s="23">
        <v>0</v>
      </c>
      <c r="F21" s="23">
        <v>13581</v>
      </c>
      <c r="G21" s="23">
        <v>1</v>
      </c>
      <c r="H21" s="23">
        <v>25</v>
      </c>
      <c r="I21" s="23">
        <v>30</v>
      </c>
      <c r="J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ht="20.100000000000001" customHeight="1" x14ac:dyDescent="0.25">
      <c r="A22" s="25" t="s">
        <v>14</v>
      </c>
      <c r="B22" s="21">
        <f t="shared" ref="B22:B36" si="8">+E22+F22+I22</f>
        <v>7418</v>
      </c>
      <c r="C22" s="23">
        <v>0</v>
      </c>
      <c r="D22" s="23">
        <v>0</v>
      </c>
      <c r="E22" s="23">
        <v>0</v>
      </c>
      <c r="F22" s="23">
        <v>7381</v>
      </c>
      <c r="G22" s="23">
        <v>1</v>
      </c>
      <c r="H22" s="23">
        <v>30</v>
      </c>
      <c r="I22" s="23">
        <v>37</v>
      </c>
      <c r="J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20.100000000000001" customHeight="1" x14ac:dyDescent="0.25">
      <c r="A23" s="26" t="s">
        <v>15</v>
      </c>
      <c r="B23" s="21">
        <f t="shared" si="8"/>
        <v>6453</v>
      </c>
      <c r="C23" s="23">
        <v>13</v>
      </c>
      <c r="D23" s="23">
        <v>100</v>
      </c>
      <c r="E23" s="23">
        <v>3655</v>
      </c>
      <c r="F23" s="23">
        <v>2385</v>
      </c>
      <c r="G23" s="23">
        <v>1</v>
      </c>
      <c r="H23" s="23">
        <v>16</v>
      </c>
      <c r="I23" s="23">
        <v>413</v>
      </c>
      <c r="J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20.100000000000001" customHeight="1" x14ac:dyDescent="0.25">
      <c r="A24" s="20" t="s">
        <v>16</v>
      </c>
      <c r="B24" s="21">
        <f t="shared" si="8"/>
        <v>7245</v>
      </c>
      <c r="C24" s="23">
        <v>0</v>
      </c>
      <c r="D24" s="23">
        <v>0</v>
      </c>
      <c r="E24" s="23">
        <v>0</v>
      </c>
      <c r="F24" s="23">
        <v>7245</v>
      </c>
      <c r="G24" s="23">
        <v>0</v>
      </c>
      <c r="H24" s="23">
        <v>0</v>
      </c>
      <c r="I24" s="23">
        <v>0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ht="20.100000000000001" customHeight="1" x14ac:dyDescent="0.25">
      <c r="A25" s="19" t="s">
        <v>17</v>
      </c>
      <c r="B25" s="16">
        <f>SUM(B26:B29)</f>
        <v>38706</v>
      </c>
      <c r="C25" s="16">
        <f>SUM(C26:C29)</f>
        <v>4</v>
      </c>
      <c r="D25" s="16">
        <f t="shared" ref="D25:I25" si="9">SUM(D26:D29)</f>
        <v>76</v>
      </c>
      <c r="E25" s="16">
        <f t="shared" si="9"/>
        <v>2150</v>
      </c>
      <c r="F25" s="16">
        <f t="shared" si="9"/>
        <v>35964</v>
      </c>
      <c r="G25" s="16">
        <f t="shared" si="9"/>
        <v>5</v>
      </c>
      <c r="H25" s="16">
        <f t="shared" si="9"/>
        <v>32</v>
      </c>
      <c r="I25" s="16">
        <f t="shared" si="9"/>
        <v>592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20.100000000000001" customHeight="1" x14ac:dyDescent="0.25">
      <c r="A26" s="26" t="s">
        <v>13</v>
      </c>
      <c r="B26" s="21">
        <f t="shared" si="8"/>
        <v>17682</v>
      </c>
      <c r="C26" s="30">
        <v>3</v>
      </c>
      <c r="D26" s="30">
        <v>72</v>
      </c>
      <c r="E26" s="30">
        <v>2014</v>
      </c>
      <c r="F26" s="30">
        <v>15623</v>
      </c>
      <c r="G26" s="30">
        <v>1</v>
      </c>
      <c r="H26" s="30">
        <v>8</v>
      </c>
      <c r="I26" s="31">
        <v>45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20.100000000000001" customHeight="1" x14ac:dyDescent="0.25">
      <c r="A27" s="26" t="s">
        <v>14</v>
      </c>
      <c r="B27" s="21">
        <f t="shared" si="8"/>
        <v>6457</v>
      </c>
      <c r="C27" s="30">
        <v>1</v>
      </c>
      <c r="D27" s="30">
        <v>4</v>
      </c>
      <c r="E27" s="30">
        <v>136</v>
      </c>
      <c r="F27" s="30">
        <v>6290</v>
      </c>
      <c r="G27" s="30">
        <v>1</v>
      </c>
      <c r="H27" s="30">
        <v>3</v>
      </c>
      <c r="I27" s="31">
        <v>31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20.100000000000001" customHeight="1" x14ac:dyDescent="0.25">
      <c r="A28" s="26" t="s">
        <v>15</v>
      </c>
      <c r="B28" s="21">
        <f t="shared" si="8"/>
        <v>7088</v>
      </c>
      <c r="C28" s="30">
        <v>0</v>
      </c>
      <c r="D28" s="30">
        <v>0</v>
      </c>
      <c r="E28" s="30">
        <v>0</v>
      </c>
      <c r="F28" s="30">
        <v>6679</v>
      </c>
      <c r="G28" s="30">
        <v>2</v>
      </c>
      <c r="H28" s="30">
        <v>2</v>
      </c>
      <c r="I28" s="31">
        <v>409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20.100000000000001" customHeight="1" x14ac:dyDescent="0.25">
      <c r="A29" s="26" t="s">
        <v>16</v>
      </c>
      <c r="B29" s="21">
        <f t="shared" si="8"/>
        <v>7479</v>
      </c>
      <c r="C29" s="30">
        <v>0</v>
      </c>
      <c r="D29" s="30">
        <v>0</v>
      </c>
      <c r="E29" s="30">
        <v>0</v>
      </c>
      <c r="F29" s="30">
        <v>7372</v>
      </c>
      <c r="G29" s="30">
        <v>1</v>
      </c>
      <c r="H29" s="30">
        <v>19</v>
      </c>
      <c r="I29" s="31">
        <v>107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20.100000000000001" customHeight="1" x14ac:dyDescent="0.25">
      <c r="A30" s="19" t="s">
        <v>18</v>
      </c>
      <c r="B30" s="16">
        <f t="shared" ref="B30:I30" si="10">SUM(B31:B33)</f>
        <v>7291</v>
      </c>
      <c r="C30" s="16">
        <f t="shared" si="10"/>
        <v>0</v>
      </c>
      <c r="D30" s="16">
        <f t="shared" si="10"/>
        <v>0</v>
      </c>
      <c r="E30" s="16">
        <f t="shared" si="10"/>
        <v>0</v>
      </c>
      <c r="F30" s="16">
        <f t="shared" si="10"/>
        <v>4178</v>
      </c>
      <c r="G30" s="16">
        <f t="shared" si="10"/>
        <v>2</v>
      </c>
      <c r="H30" s="16">
        <f t="shared" si="10"/>
        <v>2</v>
      </c>
      <c r="I30" s="16">
        <f t="shared" si="10"/>
        <v>3113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20.100000000000001" customHeight="1" x14ac:dyDescent="0.25">
      <c r="A31" s="20" t="s">
        <v>13</v>
      </c>
      <c r="B31" s="21">
        <f>+E31+F31+I31</f>
        <v>3461</v>
      </c>
      <c r="C31" s="30">
        <v>0</v>
      </c>
      <c r="D31" s="30">
        <v>0</v>
      </c>
      <c r="E31" s="30">
        <v>0</v>
      </c>
      <c r="F31" s="30">
        <v>3461</v>
      </c>
      <c r="G31" s="30">
        <v>0</v>
      </c>
      <c r="H31" s="30">
        <v>0</v>
      </c>
      <c r="I31" s="31">
        <v>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20.100000000000001" customHeight="1" x14ac:dyDescent="0.25">
      <c r="A32" s="26" t="s">
        <v>14</v>
      </c>
      <c r="B32" s="21">
        <f>+E32+F32+I32</f>
        <v>2934</v>
      </c>
      <c r="C32" s="30">
        <v>0</v>
      </c>
      <c r="D32" s="30">
        <v>0</v>
      </c>
      <c r="E32" s="30">
        <v>0</v>
      </c>
      <c r="F32" s="30">
        <v>717</v>
      </c>
      <c r="G32" s="30">
        <v>1</v>
      </c>
      <c r="H32" s="30">
        <v>1</v>
      </c>
      <c r="I32" s="31">
        <v>2217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ht="20.100000000000001" customHeight="1" x14ac:dyDescent="0.25">
      <c r="A33" s="26" t="s">
        <v>15</v>
      </c>
      <c r="B33" s="21">
        <f>+E33+F33+I33</f>
        <v>896</v>
      </c>
      <c r="C33" s="30">
        <v>0</v>
      </c>
      <c r="D33" s="30">
        <v>0</v>
      </c>
      <c r="E33" s="30">
        <v>0</v>
      </c>
      <c r="F33" s="30">
        <v>0</v>
      </c>
      <c r="G33" s="30">
        <v>1</v>
      </c>
      <c r="H33" s="30">
        <v>1</v>
      </c>
      <c r="I33" s="31">
        <v>896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ht="20.100000000000001" customHeight="1" x14ac:dyDescent="0.25">
      <c r="A34" s="19" t="s">
        <v>19</v>
      </c>
      <c r="B34" s="16">
        <f>SUM(B35:B38)</f>
        <v>13907</v>
      </c>
      <c r="C34" s="16">
        <f>SUM(C35:C38)</f>
        <v>3</v>
      </c>
      <c r="D34" s="16">
        <f>SUM(D35:D38)</f>
        <v>51</v>
      </c>
      <c r="E34" s="16">
        <f t="shared" ref="E34:I34" si="11">SUM(E35:E38)</f>
        <v>4621</v>
      </c>
      <c r="F34" s="16">
        <f t="shared" si="11"/>
        <v>9286</v>
      </c>
      <c r="G34" s="16">
        <f t="shared" si="11"/>
        <v>0</v>
      </c>
      <c r="H34" s="16">
        <f t="shared" si="11"/>
        <v>0</v>
      </c>
      <c r="I34" s="16">
        <f t="shared" si="11"/>
        <v>0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20.100000000000001" customHeight="1" x14ac:dyDescent="0.25">
      <c r="A35" s="20" t="s">
        <v>13</v>
      </c>
      <c r="B35" s="21">
        <f>+E35+F35+I35</f>
        <v>1593</v>
      </c>
      <c r="C35" s="30">
        <v>0</v>
      </c>
      <c r="D35" s="30">
        <v>0</v>
      </c>
      <c r="E35" s="30">
        <v>0</v>
      </c>
      <c r="F35" s="30">
        <v>1593</v>
      </c>
      <c r="G35" s="30">
        <v>0</v>
      </c>
      <c r="H35" s="30">
        <v>0</v>
      </c>
      <c r="I35" s="31">
        <v>0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20.100000000000001" customHeight="1" x14ac:dyDescent="0.25">
      <c r="A36" s="26" t="s">
        <v>14</v>
      </c>
      <c r="B36" s="21">
        <f t="shared" si="8"/>
        <v>2650</v>
      </c>
      <c r="C36" s="30">
        <v>0</v>
      </c>
      <c r="D36" s="30">
        <v>0</v>
      </c>
      <c r="E36" s="30">
        <v>0</v>
      </c>
      <c r="F36" s="30">
        <v>2650</v>
      </c>
      <c r="G36" s="30">
        <v>0</v>
      </c>
      <c r="H36" s="30">
        <v>0</v>
      </c>
      <c r="I36" s="31">
        <v>0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20.100000000000001" customHeight="1" x14ac:dyDescent="0.25">
      <c r="A37" s="25" t="s">
        <v>15</v>
      </c>
      <c r="B37" s="21">
        <f>+E37+F37+I37</f>
        <v>2454</v>
      </c>
      <c r="C37" s="30">
        <v>0</v>
      </c>
      <c r="D37" s="30">
        <v>0</v>
      </c>
      <c r="E37" s="30">
        <v>0</v>
      </c>
      <c r="F37" s="30">
        <v>2454</v>
      </c>
      <c r="G37" s="30">
        <v>0</v>
      </c>
      <c r="H37" s="30">
        <v>0</v>
      </c>
      <c r="I37" s="31">
        <v>0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20.100000000000001" customHeight="1" x14ac:dyDescent="0.25">
      <c r="A38" s="20" t="s">
        <v>16</v>
      </c>
      <c r="B38" s="21">
        <f>+E38+F38+I38</f>
        <v>7210</v>
      </c>
      <c r="C38" s="30">
        <v>3</v>
      </c>
      <c r="D38" s="30">
        <v>51</v>
      </c>
      <c r="E38" s="30">
        <v>4621</v>
      </c>
      <c r="F38" s="30">
        <v>2589</v>
      </c>
      <c r="G38" s="30">
        <v>0</v>
      </c>
      <c r="H38" s="30">
        <v>0</v>
      </c>
      <c r="I38" s="31">
        <v>0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20.100000000000001" customHeight="1" x14ac:dyDescent="0.25">
      <c r="A39" s="19" t="s">
        <v>20</v>
      </c>
      <c r="B39" s="16">
        <f t="shared" ref="B39:I39" si="12">SUM(B40:B41)</f>
        <v>128</v>
      </c>
      <c r="C39" s="16">
        <f t="shared" si="12"/>
        <v>0</v>
      </c>
      <c r="D39" s="16">
        <f t="shared" si="12"/>
        <v>0</v>
      </c>
      <c r="E39" s="16">
        <f t="shared" si="12"/>
        <v>0</v>
      </c>
      <c r="F39" s="16">
        <f t="shared" si="12"/>
        <v>128</v>
      </c>
      <c r="G39" s="16">
        <f t="shared" si="12"/>
        <v>0</v>
      </c>
      <c r="H39" s="16">
        <f t="shared" si="12"/>
        <v>0</v>
      </c>
      <c r="I39" s="16">
        <f t="shared" si="12"/>
        <v>0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20.100000000000001" customHeight="1" x14ac:dyDescent="0.25">
      <c r="A40" s="25" t="s">
        <v>15</v>
      </c>
      <c r="B40" s="21">
        <f>+E40+F40+I40</f>
        <v>45</v>
      </c>
      <c r="C40" s="30">
        <v>0</v>
      </c>
      <c r="D40" s="30">
        <v>0</v>
      </c>
      <c r="E40" s="30">
        <v>0</v>
      </c>
      <c r="F40" s="30">
        <v>45</v>
      </c>
      <c r="G40" s="30">
        <v>0</v>
      </c>
      <c r="H40" s="30">
        <v>0</v>
      </c>
      <c r="I40" s="31">
        <v>0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20.100000000000001" customHeight="1" x14ac:dyDescent="0.25">
      <c r="A41" s="20" t="s">
        <v>16</v>
      </c>
      <c r="B41" s="16">
        <f>+E41+F41+I35</f>
        <v>83</v>
      </c>
      <c r="C41" s="23">
        <v>0</v>
      </c>
      <c r="D41" s="23">
        <v>0</v>
      </c>
      <c r="E41" s="23">
        <v>0</v>
      </c>
      <c r="F41" s="23">
        <v>83</v>
      </c>
      <c r="G41" s="23">
        <v>0</v>
      </c>
      <c r="H41" s="23">
        <v>0</v>
      </c>
      <c r="I41" s="23">
        <v>0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20.100000000000001" customHeight="1" x14ac:dyDescent="0.25">
      <c r="A42" s="19" t="s">
        <v>21</v>
      </c>
      <c r="B42" s="16">
        <f>SUM(B43:B46)</f>
        <v>3493</v>
      </c>
      <c r="C42" s="16">
        <f>SUM(C43:C46)</f>
        <v>3</v>
      </c>
      <c r="D42" s="16">
        <f t="shared" ref="D42:I42" si="13">SUM(D43:D46)</f>
        <v>10</v>
      </c>
      <c r="E42" s="16">
        <f t="shared" si="13"/>
        <v>756</v>
      </c>
      <c r="F42" s="16">
        <f t="shared" si="13"/>
        <v>2737</v>
      </c>
      <c r="G42" s="16">
        <f t="shared" si="13"/>
        <v>0</v>
      </c>
      <c r="H42" s="16">
        <f t="shared" si="13"/>
        <v>0</v>
      </c>
      <c r="I42" s="16">
        <f t="shared" si="13"/>
        <v>0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20.100000000000001" customHeight="1" x14ac:dyDescent="0.25">
      <c r="A43" s="26" t="s">
        <v>13</v>
      </c>
      <c r="B43" s="21">
        <f>+E43+F43+I43</f>
        <v>631</v>
      </c>
      <c r="C43" s="31">
        <v>0</v>
      </c>
      <c r="D43" s="31">
        <v>0</v>
      </c>
      <c r="E43" s="31">
        <v>0</v>
      </c>
      <c r="F43" s="31">
        <v>631</v>
      </c>
      <c r="G43" s="31">
        <v>0</v>
      </c>
      <c r="H43" s="31">
        <v>0</v>
      </c>
      <c r="I43" s="31">
        <v>0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20.100000000000001" customHeight="1" x14ac:dyDescent="0.25">
      <c r="A44" s="26" t="s">
        <v>14</v>
      </c>
      <c r="B44" s="21">
        <f t="shared" ref="B44:B46" si="14">+E44+F44+I44</f>
        <v>733</v>
      </c>
      <c r="C44" s="31">
        <v>0</v>
      </c>
      <c r="D44" s="31">
        <v>0</v>
      </c>
      <c r="E44" s="31">
        <v>0</v>
      </c>
      <c r="F44" s="31">
        <v>733</v>
      </c>
      <c r="G44" s="31">
        <v>0</v>
      </c>
      <c r="H44" s="31">
        <v>0</v>
      </c>
      <c r="I44" s="31">
        <v>0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20.100000000000001" customHeight="1" x14ac:dyDescent="0.25">
      <c r="A45" s="26" t="s">
        <v>15</v>
      </c>
      <c r="B45" s="21">
        <f t="shared" si="14"/>
        <v>744</v>
      </c>
      <c r="C45" s="31">
        <v>0</v>
      </c>
      <c r="D45" s="31">
        <v>0</v>
      </c>
      <c r="E45" s="31">
        <v>0</v>
      </c>
      <c r="F45" s="31">
        <v>744</v>
      </c>
      <c r="G45" s="31">
        <v>0</v>
      </c>
      <c r="H45" s="31">
        <v>0</v>
      </c>
      <c r="I45" s="31">
        <v>0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20.100000000000001" customHeight="1" x14ac:dyDescent="0.25">
      <c r="A46" s="26" t="s">
        <v>16</v>
      </c>
      <c r="B46" s="21">
        <f t="shared" si="14"/>
        <v>1385</v>
      </c>
      <c r="C46" s="31">
        <v>3</v>
      </c>
      <c r="D46" s="31">
        <v>10</v>
      </c>
      <c r="E46" s="31">
        <v>756</v>
      </c>
      <c r="F46" s="31">
        <v>629</v>
      </c>
      <c r="G46" s="31">
        <v>0</v>
      </c>
      <c r="H46" s="31">
        <v>0</v>
      </c>
      <c r="I46" s="31">
        <v>0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1" ht="26.1" customHeight="1" x14ac:dyDescent="0.25">
      <c r="A47" s="17" t="s">
        <v>22</v>
      </c>
      <c r="B47" s="16">
        <f>+B111+B48</f>
        <v>1081434.1800000002</v>
      </c>
      <c r="C47" s="16">
        <f t="shared" ref="C47:I47" si="15">+C111+C48</f>
        <v>2493</v>
      </c>
      <c r="D47" s="16">
        <f t="shared" si="15"/>
        <v>5309</v>
      </c>
      <c r="E47" s="16">
        <f t="shared" si="15"/>
        <v>360938</v>
      </c>
      <c r="F47" s="16">
        <f>+F111+F48</f>
        <v>647042.39999999991</v>
      </c>
      <c r="G47" s="16">
        <f t="shared" si="15"/>
        <v>2838</v>
      </c>
      <c r="H47" s="16">
        <f t="shared" si="15"/>
        <v>7354</v>
      </c>
      <c r="I47" s="16">
        <f t="shared" si="15"/>
        <v>73453.78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1" ht="20.100000000000001" customHeight="1" x14ac:dyDescent="0.25">
      <c r="A48" s="18" t="s">
        <v>22</v>
      </c>
      <c r="B48" s="16">
        <f t="shared" ref="B48:I48" si="16">B49+B55+B60+B65+B75+B80+B90+B95+B101+B106+B70+B85</f>
        <v>1024596.18</v>
      </c>
      <c r="C48" s="16">
        <f t="shared" si="16"/>
        <v>2366</v>
      </c>
      <c r="D48" s="16">
        <f t="shared" si="16"/>
        <v>5128</v>
      </c>
      <c r="E48" s="16">
        <f t="shared" si="16"/>
        <v>346113</v>
      </c>
      <c r="F48" s="16">
        <f t="shared" si="16"/>
        <v>610171.18999999994</v>
      </c>
      <c r="G48" s="16">
        <f t="shared" si="16"/>
        <v>2739</v>
      </c>
      <c r="H48" s="16">
        <f t="shared" si="16"/>
        <v>6939</v>
      </c>
      <c r="I48" s="16">
        <f t="shared" si="16"/>
        <v>68311.990000000005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pans="1:31" ht="20.100000000000001" customHeight="1" x14ac:dyDescent="0.25">
      <c r="A49" s="33" t="s">
        <v>12</v>
      </c>
      <c r="B49" s="47">
        <f t="shared" ref="B49:I49" si="17">SUM(B50:B53)</f>
        <v>165282.98000000001</v>
      </c>
      <c r="C49" s="50">
        <f t="shared" si="17"/>
        <v>1938</v>
      </c>
      <c r="D49" s="50">
        <f t="shared" si="17"/>
        <v>1938</v>
      </c>
      <c r="E49" s="50">
        <f t="shared" si="17"/>
        <v>89445</v>
      </c>
      <c r="F49" s="16">
        <f t="shared" si="17"/>
        <v>55180.62</v>
      </c>
      <c r="G49" s="51">
        <f t="shared" si="17"/>
        <v>2264</v>
      </c>
      <c r="H49" s="51">
        <f t="shared" si="17"/>
        <v>2264</v>
      </c>
      <c r="I49" s="16">
        <f t="shared" si="17"/>
        <v>20657.36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20.100000000000001" customHeight="1" x14ac:dyDescent="0.25">
      <c r="A50" s="26" t="s">
        <v>13</v>
      </c>
      <c r="B50" s="21">
        <f>+E50+F50+I50</f>
        <v>38310</v>
      </c>
      <c r="C50" s="30">
        <v>566</v>
      </c>
      <c r="D50" s="30">
        <v>566</v>
      </c>
      <c r="E50" s="30">
        <v>24127</v>
      </c>
      <c r="F50" s="30">
        <v>12642</v>
      </c>
      <c r="G50" s="30">
        <v>191</v>
      </c>
      <c r="H50" s="30">
        <v>191</v>
      </c>
      <c r="I50" s="31">
        <v>1541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20.100000000000001" customHeight="1" x14ac:dyDescent="0.25">
      <c r="A51" s="26" t="s">
        <v>14</v>
      </c>
      <c r="B51" s="21">
        <f>+E51+F51+I51</f>
        <v>37181.350000000006</v>
      </c>
      <c r="C51" s="30">
        <v>279</v>
      </c>
      <c r="D51" s="30">
        <v>279</v>
      </c>
      <c r="E51" s="30">
        <v>15052</v>
      </c>
      <c r="F51" s="30">
        <v>19058.3</v>
      </c>
      <c r="G51" s="30">
        <v>335</v>
      </c>
      <c r="H51" s="30">
        <v>335</v>
      </c>
      <c r="I51" s="31">
        <v>3071.05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20.100000000000001" customHeight="1" x14ac:dyDescent="0.25">
      <c r="A52" s="26" t="s">
        <v>15</v>
      </c>
      <c r="B52" s="21">
        <f>+E52+F52+I52</f>
        <v>44796.25</v>
      </c>
      <c r="C52" s="30">
        <v>606</v>
      </c>
      <c r="D52" s="30">
        <v>606</v>
      </c>
      <c r="E52" s="30">
        <v>26875</v>
      </c>
      <c r="F52" s="30">
        <v>8926.25</v>
      </c>
      <c r="G52" s="30">
        <v>1115</v>
      </c>
      <c r="H52" s="30">
        <v>1115</v>
      </c>
      <c r="I52" s="31">
        <v>8995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ht="20.100000000000001" customHeight="1" x14ac:dyDescent="0.25">
      <c r="A53" s="26" t="s">
        <v>16</v>
      </c>
      <c r="B53" s="21">
        <f>+E53+F53+I53</f>
        <v>44995.38</v>
      </c>
      <c r="C53" s="30">
        <v>487</v>
      </c>
      <c r="D53" s="30">
        <v>487</v>
      </c>
      <c r="E53" s="30">
        <v>23391</v>
      </c>
      <c r="F53" s="30">
        <v>14554.07</v>
      </c>
      <c r="G53" s="30">
        <v>623</v>
      </c>
      <c r="H53" s="30">
        <v>623</v>
      </c>
      <c r="I53" s="31">
        <v>7050.31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1:31" ht="23.25" customHeight="1" x14ac:dyDescent="0.25">
      <c r="A54" s="17" t="s">
        <v>43</v>
      </c>
      <c r="B54" s="16"/>
      <c r="C54" s="31"/>
      <c r="D54" s="31"/>
      <c r="E54" s="31"/>
      <c r="F54" s="31"/>
      <c r="G54" s="31"/>
      <c r="H54" s="31"/>
      <c r="I54" s="31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ht="20.100000000000001" customHeight="1" x14ac:dyDescent="0.25">
      <c r="A55" s="33" t="s">
        <v>23</v>
      </c>
      <c r="B55" s="16">
        <f t="shared" ref="B55:I55" si="18">SUM(B56:B59)</f>
        <v>25716</v>
      </c>
      <c r="C55" s="16">
        <f t="shared" si="18"/>
        <v>147</v>
      </c>
      <c r="D55" s="16">
        <f t="shared" si="18"/>
        <v>294</v>
      </c>
      <c r="E55" s="16">
        <f t="shared" si="18"/>
        <v>15140</v>
      </c>
      <c r="F55" s="16">
        <f t="shared" si="18"/>
        <v>6166</v>
      </c>
      <c r="G55" s="16">
        <f t="shared" si="18"/>
        <v>243</v>
      </c>
      <c r="H55" s="16">
        <f t="shared" si="18"/>
        <v>486</v>
      </c>
      <c r="I55" s="16">
        <f t="shared" si="18"/>
        <v>4410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pans="1:31" ht="20.100000000000001" customHeight="1" x14ac:dyDescent="0.25">
      <c r="A56" s="26" t="s">
        <v>13</v>
      </c>
      <c r="B56" s="21">
        <f>+E56+F56+I56</f>
        <v>7207</v>
      </c>
      <c r="C56" s="35">
        <v>34</v>
      </c>
      <c r="D56" s="35">
        <v>68</v>
      </c>
      <c r="E56" s="35">
        <v>6135</v>
      </c>
      <c r="F56" s="35">
        <v>870</v>
      </c>
      <c r="G56" s="35">
        <v>13</v>
      </c>
      <c r="H56" s="35">
        <v>26</v>
      </c>
      <c r="I56" s="35">
        <v>202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pans="1:31" ht="20.100000000000001" customHeight="1" x14ac:dyDescent="0.25">
      <c r="A57" s="26" t="s">
        <v>14</v>
      </c>
      <c r="B57" s="21">
        <f>+E57+F57+I57</f>
        <v>2402</v>
      </c>
      <c r="C57" s="35">
        <v>17</v>
      </c>
      <c r="D57" s="35">
        <v>34</v>
      </c>
      <c r="E57" s="35">
        <v>758</v>
      </c>
      <c r="F57" s="35">
        <v>1203</v>
      </c>
      <c r="G57" s="35">
        <v>11</v>
      </c>
      <c r="H57" s="35">
        <v>22</v>
      </c>
      <c r="I57" s="35">
        <v>441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pans="1:31" ht="20.100000000000001" customHeight="1" x14ac:dyDescent="0.25">
      <c r="A58" s="26" t="s">
        <v>15</v>
      </c>
      <c r="B58" s="21">
        <f>+E58+F58+I58</f>
        <v>7180</v>
      </c>
      <c r="C58" s="35">
        <v>63</v>
      </c>
      <c r="D58" s="35">
        <v>126</v>
      </c>
      <c r="E58" s="35">
        <v>5109</v>
      </c>
      <c r="F58" s="35">
        <v>1565</v>
      </c>
      <c r="G58" s="35">
        <v>67</v>
      </c>
      <c r="H58" s="35">
        <v>134</v>
      </c>
      <c r="I58" s="35">
        <v>506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pans="1:31" ht="20.100000000000001" customHeight="1" x14ac:dyDescent="0.25">
      <c r="A59" s="26" t="s">
        <v>16</v>
      </c>
      <c r="B59" s="21">
        <f>+E59+F59+I59</f>
        <v>8927</v>
      </c>
      <c r="C59" s="35">
        <v>33</v>
      </c>
      <c r="D59" s="35">
        <v>66</v>
      </c>
      <c r="E59" s="35">
        <v>3138</v>
      </c>
      <c r="F59" s="35">
        <v>2528</v>
      </c>
      <c r="G59" s="35">
        <v>152</v>
      </c>
      <c r="H59" s="35">
        <v>304</v>
      </c>
      <c r="I59" s="35">
        <v>3261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pans="1:31" ht="20.100000000000001" customHeight="1" x14ac:dyDescent="0.25">
      <c r="A60" s="19" t="s">
        <v>45</v>
      </c>
      <c r="B60" s="16">
        <f t="shared" ref="B60:I60" si="19">SUM(B61:B64)</f>
        <v>615584.32000000007</v>
      </c>
      <c r="C60" s="16">
        <f t="shared" si="19"/>
        <v>154</v>
      </c>
      <c r="D60" s="16">
        <f t="shared" si="19"/>
        <v>2615</v>
      </c>
      <c r="E60" s="16">
        <f t="shared" si="19"/>
        <v>154241</v>
      </c>
      <c r="F60" s="16">
        <f t="shared" si="19"/>
        <v>434867.80000000005</v>
      </c>
      <c r="G60" s="16">
        <f t="shared" si="19"/>
        <v>129</v>
      </c>
      <c r="H60" s="16">
        <f t="shared" si="19"/>
        <v>3491</v>
      </c>
      <c r="I60" s="16">
        <f t="shared" si="19"/>
        <v>26475.52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pans="1:31" ht="20.100000000000001" customHeight="1" x14ac:dyDescent="0.25">
      <c r="A61" s="20" t="s">
        <v>13</v>
      </c>
      <c r="B61" s="21">
        <f>+E61+F61+I61</f>
        <v>123662</v>
      </c>
      <c r="C61" s="30">
        <v>28</v>
      </c>
      <c r="D61" s="30">
        <v>200</v>
      </c>
      <c r="E61" s="30">
        <v>5406</v>
      </c>
      <c r="F61" s="30">
        <v>108476</v>
      </c>
      <c r="G61" s="30">
        <v>52</v>
      </c>
      <c r="H61" s="30">
        <v>590</v>
      </c>
      <c r="I61" s="31">
        <v>9780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pans="1:31" ht="20.100000000000001" customHeight="1" x14ac:dyDescent="0.25">
      <c r="A62" s="20" t="s">
        <v>14</v>
      </c>
      <c r="B62" s="21">
        <f>+E62+F62+I62</f>
        <v>93608.62</v>
      </c>
      <c r="C62" s="30">
        <v>10</v>
      </c>
      <c r="D62" s="30">
        <v>67</v>
      </c>
      <c r="E62" s="30">
        <v>2212</v>
      </c>
      <c r="F62" s="30">
        <v>85833.62</v>
      </c>
      <c r="G62" s="30">
        <v>20</v>
      </c>
      <c r="H62" s="30">
        <v>1309</v>
      </c>
      <c r="I62" s="31">
        <v>5563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pans="1:31" ht="20.100000000000001" customHeight="1" x14ac:dyDescent="0.25">
      <c r="A63" s="20" t="s">
        <v>15</v>
      </c>
      <c r="B63" s="21">
        <f>+E63+F63+I63</f>
        <v>111624.28</v>
      </c>
      <c r="C63" s="30">
        <v>29</v>
      </c>
      <c r="D63" s="30">
        <v>299</v>
      </c>
      <c r="E63" s="30">
        <v>8123</v>
      </c>
      <c r="F63" s="30">
        <v>97904.28</v>
      </c>
      <c r="G63" s="30">
        <v>44</v>
      </c>
      <c r="H63" s="30">
        <v>1246</v>
      </c>
      <c r="I63" s="31">
        <v>5597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</row>
    <row r="64" spans="1:31" ht="20.100000000000001" customHeight="1" x14ac:dyDescent="0.25">
      <c r="A64" s="20" t="s">
        <v>16</v>
      </c>
      <c r="B64" s="21">
        <f>+E64+F64+I64</f>
        <v>286689.42000000004</v>
      </c>
      <c r="C64" s="30">
        <v>87</v>
      </c>
      <c r="D64" s="30">
        <v>2049</v>
      </c>
      <c r="E64" s="30">
        <v>138500</v>
      </c>
      <c r="F64" s="30">
        <v>142653.9</v>
      </c>
      <c r="G64" s="30">
        <v>13</v>
      </c>
      <c r="H64" s="30">
        <v>346</v>
      </c>
      <c r="I64" s="31">
        <v>5535.52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</row>
    <row r="65" spans="1:31" ht="20.100000000000001" customHeight="1" x14ac:dyDescent="0.25">
      <c r="A65" s="19" t="s">
        <v>24</v>
      </c>
      <c r="B65" s="16">
        <f>SUM(B66:B69)</f>
        <v>47786.14</v>
      </c>
      <c r="C65" s="16">
        <f>SUM(C66:C69)</f>
        <v>62</v>
      </c>
      <c r="D65" s="16">
        <f>SUM(D66:D69)</f>
        <v>126</v>
      </c>
      <c r="E65" s="16">
        <f t="shared" ref="E65:I65" si="20">SUM(E66:E69)</f>
        <v>19093</v>
      </c>
      <c r="F65" s="16">
        <f>SUM(F66:F69)</f>
        <v>23256.82</v>
      </c>
      <c r="G65" s="16">
        <f t="shared" si="20"/>
        <v>49</v>
      </c>
      <c r="H65" s="16">
        <f t="shared" si="20"/>
        <v>306</v>
      </c>
      <c r="I65" s="16">
        <f t="shared" si="20"/>
        <v>5436.32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31" ht="20.100000000000001" customHeight="1" x14ac:dyDescent="0.25">
      <c r="A66" s="20" t="s">
        <v>13</v>
      </c>
      <c r="B66" s="21">
        <f>+E66+F66+I66</f>
        <v>9383</v>
      </c>
      <c r="C66" s="23">
        <v>7</v>
      </c>
      <c r="D66" s="23">
        <v>22</v>
      </c>
      <c r="E66" s="23">
        <v>4554</v>
      </c>
      <c r="F66" s="23">
        <v>3970</v>
      </c>
      <c r="G66" s="23">
        <v>5</v>
      </c>
      <c r="H66" s="23">
        <v>185</v>
      </c>
      <c r="I66" s="23">
        <v>859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</row>
    <row r="67" spans="1:31" ht="20.100000000000001" customHeight="1" x14ac:dyDescent="0.25">
      <c r="A67" s="20" t="s">
        <v>14</v>
      </c>
      <c r="B67" s="21">
        <f>+E67+F67+I67</f>
        <v>10313</v>
      </c>
      <c r="C67" s="23">
        <v>11</v>
      </c>
      <c r="D67" s="23">
        <v>16</v>
      </c>
      <c r="E67" s="23">
        <v>2241</v>
      </c>
      <c r="F67" s="23">
        <v>8012</v>
      </c>
      <c r="G67" s="23">
        <v>1</v>
      </c>
      <c r="H67" s="23">
        <v>2</v>
      </c>
      <c r="I67" s="23">
        <v>60</v>
      </c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</row>
    <row r="68" spans="1:31" ht="20.100000000000001" customHeight="1" x14ac:dyDescent="0.25">
      <c r="A68" s="20" t="s">
        <v>15</v>
      </c>
      <c r="B68" s="21">
        <f>+E68+F68+I68</f>
        <v>12465</v>
      </c>
      <c r="C68" s="23">
        <v>25</v>
      </c>
      <c r="D68" s="23">
        <v>27</v>
      </c>
      <c r="E68" s="23">
        <v>3749</v>
      </c>
      <c r="F68" s="23">
        <v>7921</v>
      </c>
      <c r="G68" s="23">
        <v>26</v>
      </c>
      <c r="H68" s="23">
        <v>56</v>
      </c>
      <c r="I68" s="23">
        <v>795</v>
      </c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</row>
    <row r="69" spans="1:31" ht="20.100000000000001" customHeight="1" x14ac:dyDescent="0.25">
      <c r="A69" s="20" t="s">
        <v>16</v>
      </c>
      <c r="B69" s="21">
        <f>+E69+F69+I69</f>
        <v>15625.14</v>
      </c>
      <c r="C69" s="23">
        <v>19</v>
      </c>
      <c r="D69" s="23">
        <v>61</v>
      </c>
      <c r="E69" s="23">
        <v>8549</v>
      </c>
      <c r="F69" s="23">
        <v>3353.82</v>
      </c>
      <c r="G69" s="23">
        <v>17</v>
      </c>
      <c r="H69" s="23">
        <v>63</v>
      </c>
      <c r="I69" s="23">
        <v>3722.32</v>
      </c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</row>
    <row r="70" spans="1:31" ht="20.100000000000001" customHeight="1" x14ac:dyDescent="0.25">
      <c r="A70" s="19" t="s">
        <v>25</v>
      </c>
      <c r="B70" s="16">
        <f t="shared" ref="B70:I70" si="21">SUM(B71:B74)</f>
        <v>1483</v>
      </c>
      <c r="C70" s="16">
        <f t="shared" si="21"/>
        <v>2</v>
      </c>
      <c r="D70" s="16">
        <f t="shared" si="21"/>
        <v>2</v>
      </c>
      <c r="E70" s="16">
        <f t="shared" si="21"/>
        <v>91</v>
      </c>
      <c r="F70" s="16">
        <f t="shared" si="21"/>
        <v>923</v>
      </c>
      <c r="G70" s="16">
        <f t="shared" si="21"/>
        <v>4</v>
      </c>
      <c r="H70" s="16">
        <f t="shared" si="21"/>
        <v>29</v>
      </c>
      <c r="I70" s="16">
        <f t="shared" si="21"/>
        <v>469</v>
      </c>
      <c r="J70" s="43"/>
      <c r="K70" s="43"/>
      <c r="L70" s="53"/>
      <c r="M70" s="53"/>
      <c r="N70" s="53"/>
      <c r="O70" s="53"/>
      <c r="P70" s="53"/>
      <c r="Q70" s="53"/>
      <c r="R70" s="53"/>
      <c r="S70" s="5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</row>
    <row r="71" spans="1:31" ht="20.100000000000001" customHeight="1" x14ac:dyDescent="0.25">
      <c r="A71" s="20" t="s">
        <v>13</v>
      </c>
      <c r="B71" s="21">
        <f>+E71+F71+I71</f>
        <v>150</v>
      </c>
      <c r="C71" s="31">
        <v>0</v>
      </c>
      <c r="D71" s="31">
        <v>0</v>
      </c>
      <c r="E71" s="31">
        <v>0</v>
      </c>
      <c r="F71" s="31">
        <v>150</v>
      </c>
      <c r="G71" s="31">
        <v>0</v>
      </c>
      <c r="H71" s="31">
        <v>0</v>
      </c>
      <c r="I71" s="31">
        <v>0</v>
      </c>
      <c r="J71" s="43"/>
      <c r="K71" s="53"/>
      <c r="L71" s="53"/>
      <c r="M71" s="53"/>
      <c r="N71" s="53"/>
      <c r="O71" s="53"/>
      <c r="P71" s="53"/>
      <c r="Q71" s="53"/>
      <c r="R71" s="53"/>
      <c r="S71" s="5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</row>
    <row r="72" spans="1:31" ht="20.100000000000001" customHeight="1" x14ac:dyDescent="0.25">
      <c r="A72" s="20" t="s">
        <v>14</v>
      </c>
      <c r="B72" s="21">
        <f>+E72+F72+I72</f>
        <v>150</v>
      </c>
      <c r="C72" s="31">
        <v>0</v>
      </c>
      <c r="D72" s="31">
        <v>0</v>
      </c>
      <c r="E72" s="31">
        <v>0</v>
      </c>
      <c r="F72" s="31">
        <v>150</v>
      </c>
      <c r="G72" s="31">
        <v>0</v>
      </c>
      <c r="H72" s="31">
        <v>0</v>
      </c>
      <c r="I72" s="31">
        <v>0</v>
      </c>
      <c r="J72" s="43"/>
      <c r="K72" s="53"/>
      <c r="L72" s="53"/>
      <c r="M72" s="53"/>
      <c r="N72" s="53"/>
      <c r="O72" s="53"/>
      <c r="P72" s="53"/>
      <c r="Q72" s="53"/>
      <c r="R72" s="53"/>
      <c r="S72" s="5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31" ht="20.100000000000001" customHeight="1" x14ac:dyDescent="0.25">
      <c r="A73" s="20" t="s">
        <v>15</v>
      </c>
      <c r="B73" s="21">
        <f>+E73+F73+I73</f>
        <v>629</v>
      </c>
      <c r="C73" s="31">
        <v>1</v>
      </c>
      <c r="D73" s="31">
        <v>1</v>
      </c>
      <c r="E73" s="31">
        <v>18</v>
      </c>
      <c r="F73" s="31">
        <v>164</v>
      </c>
      <c r="G73" s="31">
        <v>2</v>
      </c>
      <c r="H73" s="31">
        <v>25</v>
      </c>
      <c r="I73" s="31">
        <v>447</v>
      </c>
      <c r="J73" s="43"/>
      <c r="K73" s="44"/>
      <c r="L73" s="53"/>
      <c r="M73" s="53"/>
      <c r="N73" s="53"/>
      <c r="O73" s="53"/>
      <c r="P73" s="53"/>
      <c r="Q73" s="53"/>
      <c r="R73" s="53"/>
      <c r="S73" s="5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</row>
    <row r="74" spans="1:31" ht="20.100000000000001" customHeight="1" x14ac:dyDescent="0.25">
      <c r="A74" s="20" t="s">
        <v>16</v>
      </c>
      <c r="B74" s="21">
        <f>+E74+F74+I74</f>
        <v>554</v>
      </c>
      <c r="C74" s="31">
        <v>1</v>
      </c>
      <c r="D74" s="31">
        <v>1</v>
      </c>
      <c r="E74" s="31">
        <v>73</v>
      </c>
      <c r="F74" s="31">
        <v>459</v>
      </c>
      <c r="G74" s="31">
        <v>2</v>
      </c>
      <c r="H74" s="31">
        <v>4</v>
      </c>
      <c r="I74" s="31">
        <v>22</v>
      </c>
      <c r="J74" s="43"/>
      <c r="K74" s="44"/>
      <c r="L74" s="53"/>
      <c r="M74" s="53"/>
      <c r="N74" s="53"/>
      <c r="O74" s="53"/>
      <c r="P74" s="53"/>
      <c r="Q74" s="53"/>
      <c r="R74" s="53"/>
      <c r="S74" s="5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</row>
    <row r="75" spans="1:31" ht="20.100000000000001" customHeight="1" x14ac:dyDescent="0.25">
      <c r="A75" s="19" t="s">
        <v>18</v>
      </c>
      <c r="B75" s="16">
        <f>SUM(B76:B79)</f>
        <v>63124.4</v>
      </c>
      <c r="C75" s="16">
        <f>SUM(C76:C79)</f>
        <v>13</v>
      </c>
      <c r="D75" s="16">
        <f t="shared" ref="D75" si="22">SUM(D76:D79)</f>
        <v>17</v>
      </c>
      <c r="E75" s="16">
        <f>SUM(E76:E79)</f>
        <v>45241</v>
      </c>
      <c r="F75" s="16">
        <f>SUM(F76:F79)</f>
        <v>16224.75</v>
      </c>
      <c r="G75" s="16">
        <f>SUM(G76:G79)</f>
        <v>9</v>
      </c>
      <c r="H75" s="16">
        <f>SUM(H76:H79)</f>
        <v>89</v>
      </c>
      <c r="I75" s="16">
        <f>SUM(I76:I79)</f>
        <v>1658.65</v>
      </c>
      <c r="J75" s="43"/>
      <c r="K75" s="44"/>
      <c r="L75" s="53"/>
      <c r="M75" s="53"/>
      <c r="N75" s="53"/>
      <c r="O75" s="53"/>
      <c r="P75" s="53"/>
      <c r="Q75" s="53"/>
      <c r="R75" s="53"/>
      <c r="S75" s="5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</row>
    <row r="76" spans="1:31" ht="18.95" customHeight="1" x14ac:dyDescent="0.25">
      <c r="A76" s="20" t="s">
        <v>13</v>
      </c>
      <c r="B76" s="21">
        <f>+E76+F76+I76</f>
        <v>3109</v>
      </c>
      <c r="C76" s="30">
        <v>2</v>
      </c>
      <c r="D76" s="30">
        <v>3</v>
      </c>
      <c r="E76" s="30">
        <v>1226</v>
      </c>
      <c r="F76" s="30">
        <v>1883</v>
      </c>
      <c r="G76" s="30">
        <v>0</v>
      </c>
      <c r="H76" s="30">
        <v>0</v>
      </c>
      <c r="I76" s="31">
        <v>0</v>
      </c>
      <c r="J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</row>
    <row r="77" spans="1:31" ht="18.95" customHeight="1" x14ac:dyDescent="0.25">
      <c r="A77" s="20" t="s">
        <v>14</v>
      </c>
      <c r="B77" s="21">
        <f>+E77+F77+I77</f>
        <v>5394</v>
      </c>
      <c r="C77" s="30">
        <v>2</v>
      </c>
      <c r="D77" s="30">
        <v>2</v>
      </c>
      <c r="E77" s="30">
        <v>305</v>
      </c>
      <c r="F77" s="30">
        <v>5089</v>
      </c>
      <c r="G77" s="30">
        <v>0</v>
      </c>
      <c r="H77" s="30">
        <v>0</v>
      </c>
      <c r="I77" s="31">
        <v>0</v>
      </c>
      <c r="J77" s="43"/>
      <c r="K77" s="44"/>
      <c r="L77" s="53"/>
      <c r="M77" s="53"/>
      <c r="N77" s="53"/>
      <c r="O77" s="53"/>
      <c r="P77" s="53"/>
      <c r="Q77" s="53"/>
      <c r="R77" s="53"/>
      <c r="S77" s="5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</row>
    <row r="78" spans="1:31" ht="18.95" customHeight="1" x14ac:dyDescent="0.25">
      <c r="A78" s="20" t="s">
        <v>15</v>
      </c>
      <c r="B78" s="21">
        <f>+E78+F78+I78</f>
        <v>9628</v>
      </c>
      <c r="C78" s="30">
        <v>6</v>
      </c>
      <c r="D78" s="30">
        <v>6</v>
      </c>
      <c r="E78" s="30">
        <v>2132</v>
      </c>
      <c r="F78" s="30">
        <v>6515</v>
      </c>
      <c r="G78" s="30">
        <v>7</v>
      </c>
      <c r="H78" s="30">
        <v>73</v>
      </c>
      <c r="I78" s="31">
        <v>981</v>
      </c>
      <c r="J78" s="43"/>
      <c r="K78" s="44"/>
      <c r="L78" s="53"/>
      <c r="M78" s="53"/>
      <c r="N78" s="53"/>
      <c r="O78" s="53"/>
      <c r="P78" s="53"/>
      <c r="Q78" s="53"/>
      <c r="R78" s="53"/>
      <c r="S78" s="5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</row>
    <row r="79" spans="1:31" ht="18.95" customHeight="1" x14ac:dyDescent="0.25">
      <c r="A79" s="20" t="s">
        <v>16</v>
      </c>
      <c r="B79" s="21">
        <f>+E79+F79+I79</f>
        <v>44993.4</v>
      </c>
      <c r="C79" s="30">
        <v>3</v>
      </c>
      <c r="D79" s="30">
        <v>6</v>
      </c>
      <c r="E79" s="30">
        <v>41578</v>
      </c>
      <c r="F79" s="30">
        <v>2737.75</v>
      </c>
      <c r="G79" s="30">
        <v>2</v>
      </c>
      <c r="H79" s="30">
        <v>16</v>
      </c>
      <c r="I79" s="31">
        <v>677.65</v>
      </c>
      <c r="J79" s="43"/>
      <c r="K79" s="44"/>
      <c r="L79" s="53"/>
      <c r="M79" s="53"/>
      <c r="N79" s="53"/>
      <c r="O79" s="53"/>
      <c r="P79" s="53"/>
      <c r="Q79" s="53"/>
      <c r="R79" s="53"/>
      <c r="S79" s="5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</row>
    <row r="80" spans="1:31" ht="23.25" customHeight="1" x14ac:dyDescent="0.25">
      <c r="A80" s="19" t="s">
        <v>19</v>
      </c>
      <c r="B80" s="16">
        <f>SUM(B81:B84)</f>
        <v>31558</v>
      </c>
      <c r="C80" s="16">
        <f>SUM(C81:C84)</f>
        <v>6</v>
      </c>
      <c r="D80" s="16">
        <f>SUM(D81:D84)</f>
        <v>72</v>
      </c>
      <c r="E80" s="16">
        <f t="shared" ref="E80:I80" si="23">SUM(E81:E84)</f>
        <v>8416</v>
      </c>
      <c r="F80" s="16">
        <f>SUM(F81:F84)</f>
        <v>22701</v>
      </c>
      <c r="G80" s="16">
        <f t="shared" si="23"/>
        <v>4</v>
      </c>
      <c r="H80" s="16">
        <f t="shared" si="23"/>
        <v>176</v>
      </c>
      <c r="I80" s="16">
        <f t="shared" si="23"/>
        <v>441</v>
      </c>
      <c r="J80" s="43"/>
      <c r="K80" s="44"/>
      <c r="L80" s="53"/>
      <c r="M80" s="53"/>
      <c r="N80" s="53"/>
      <c r="O80" s="53"/>
      <c r="P80" s="53"/>
      <c r="Q80" s="53"/>
      <c r="R80" s="53"/>
      <c r="S80" s="5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8.95" customHeight="1" x14ac:dyDescent="0.25">
      <c r="A81" s="20" t="s">
        <v>13</v>
      </c>
      <c r="B81" s="21">
        <f t="shared" ref="B81:B110" si="24">+E81+F81+I81</f>
        <v>655</v>
      </c>
      <c r="C81" s="30">
        <v>0</v>
      </c>
      <c r="D81" s="30">
        <v>0</v>
      </c>
      <c r="E81" s="30">
        <v>0</v>
      </c>
      <c r="F81" s="30">
        <v>326</v>
      </c>
      <c r="G81" s="30">
        <v>1</v>
      </c>
      <c r="H81" s="30">
        <v>163</v>
      </c>
      <c r="I81" s="31">
        <v>329</v>
      </c>
      <c r="J81" s="43"/>
      <c r="K81" s="44"/>
      <c r="L81" s="53"/>
      <c r="M81" s="53"/>
      <c r="N81" s="53"/>
      <c r="O81" s="53"/>
      <c r="P81" s="53"/>
      <c r="Q81" s="53"/>
      <c r="R81" s="53"/>
      <c r="S81" s="5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8.95" customHeight="1" x14ac:dyDescent="0.25">
      <c r="A82" s="20" t="s">
        <v>14</v>
      </c>
      <c r="B82" s="21">
        <f t="shared" si="24"/>
        <v>380</v>
      </c>
      <c r="C82" s="30">
        <v>0</v>
      </c>
      <c r="D82" s="30">
        <v>0</v>
      </c>
      <c r="E82" s="30">
        <v>0</v>
      </c>
      <c r="F82" s="30">
        <v>380</v>
      </c>
      <c r="G82" s="30">
        <v>0</v>
      </c>
      <c r="H82" s="30">
        <v>0</v>
      </c>
      <c r="I82" s="31">
        <v>0</v>
      </c>
      <c r="J82" s="43"/>
      <c r="K82" s="44"/>
      <c r="L82" s="53"/>
      <c r="M82" s="53"/>
      <c r="N82" s="53"/>
      <c r="O82" s="53"/>
      <c r="P82" s="53"/>
      <c r="Q82" s="53"/>
      <c r="R82" s="53"/>
      <c r="S82" s="5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8.95" customHeight="1" x14ac:dyDescent="0.25">
      <c r="A83" s="20" t="s">
        <v>15</v>
      </c>
      <c r="B83" s="21">
        <f t="shared" si="24"/>
        <v>562</v>
      </c>
      <c r="C83" s="30">
        <v>0</v>
      </c>
      <c r="D83" s="30">
        <v>0</v>
      </c>
      <c r="E83" s="30">
        <v>0</v>
      </c>
      <c r="F83" s="30">
        <v>530</v>
      </c>
      <c r="G83" s="30">
        <v>2</v>
      </c>
      <c r="H83" s="30">
        <v>12</v>
      </c>
      <c r="I83" s="31">
        <v>32</v>
      </c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8.95" customHeight="1" x14ac:dyDescent="0.25">
      <c r="A84" s="20" t="s">
        <v>16</v>
      </c>
      <c r="B84" s="21">
        <f t="shared" si="24"/>
        <v>29961</v>
      </c>
      <c r="C84" s="30">
        <v>6</v>
      </c>
      <c r="D84" s="30">
        <v>72</v>
      </c>
      <c r="E84" s="30">
        <v>8416</v>
      </c>
      <c r="F84" s="30">
        <v>21465</v>
      </c>
      <c r="G84" s="30">
        <v>1</v>
      </c>
      <c r="H84" s="30">
        <v>1</v>
      </c>
      <c r="I84" s="31">
        <v>80</v>
      </c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24" customHeight="1" x14ac:dyDescent="0.25">
      <c r="A85" s="19" t="s">
        <v>26</v>
      </c>
      <c r="B85" s="16">
        <f>SUM(B86:B89)</f>
        <v>5768</v>
      </c>
      <c r="C85" s="16">
        <f>SUM(C86:C89)</f>
        <v>0</v>
      </c>
      <c r="D85" s="16">
        <f>SUM(D86:D89)</f>
        <v>0</v>
      </c>
      <c r="E85" s="16">
        <f t="shared" ref="E85:I85" si="25">SUM(E86:E89)</f>
        <v>0</v>
      </c>
      <c r="F85" s="16">
        <f t="shared" si="25"/>
        <v>5768</v>
      </c>
      <c r="G85" s="16">
        <f t="shared" si="25"/>
        <v>0</v>
      </c>
      <c r="H85" s="16">
        <f t="shared" si="25"/>
        <v>0</v>
      </c>
      <c r="I85" s="16">
        <f t="shared" si="25"/>
        <v>0</v>
      </c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20.100000000000001" customHeight="1" x14ac:dyDescent="0.25">
      <c r="A86" s="20" t="s">
        <v>13</v>
      </c>
      <c r="B86" s="21">
        <f>+E86+F86+I86</f>
        <v>2407</v>
      </c>
      <c r="C86" s="31">
        <v>0</v>
      </c>
      <c r="D86" s="31">
        <v>0</v>
      </c>
      <c r="E86" s="31">
        <v>0</v>
      </c>
      <c r="F86" s="31">
        <v>2407</v>
      </c>
      <c r="G86" s="31">
        <v>0</v>
      </c>
      <c r="H86" s="31">
        <v>0</v>
      </c>
      <c r="I86" s="31">
        <v>0</v>
      </c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20.100000000000001" customHeight="1" x14ac:dyDescent="0.25">
      <c r="A87" s="20" t="s">
        <v>14</v>
      </c>
      <c r="B87" s="21">
        <f>+E87+F87+I87</f>
        <v>787</v>
      </c>
      <c r="C87" s="31">
        <v>0</v>
      </c>
      <c r="D87" s="31">
        <v>0</v>
      </c>
      <c r="E87" s="31">
        <v>0</v>
      </c>
      <c r="F87" s="31">
        <v>787</v>
      </c>
      <c r="G87" s="31">
        <v>0</v>
      </c>
      <c r="H87" s="31">
        <v>0</v>
      </c>
      <c r="I87" s="31">
        <v>0</v>
      </c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20.100000000000001" customHeight="1" x14ac:dyDescent="0.25">
      <c r="A88" s="20" t="s">
        <v>15</v>
      </c>
      <c r="B88" s="21">
        <f>+E88+F88+I88</f>
        <v>763</v>
      </c>
      <c r="C88" s="31">
        <v>0</v>
      </c>
      <c r="D88" s="31">
        <v>0</v>
      </c>
      <c r="E88" s="31">
        <v>0</v>
      </c>
      <c r="F88" s="31">
        <v>763</v>
      </c>
      <c r="G88" s="31">
        <v>0</v>
      </c>
      <c r="H88" s="31">
        <v>0</v>
      </c>
      <c r="I88" s="31">
        <v>0</v>
      </c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20.100000000000001" customHeight="1" x14ac:dyDescent="0.25">
      <c r="A89" s="20" t="s">
        <v>16</v>
      </c>
      <c r="B89" s="21">
        <f>+E89+F89+I89</f>
        <v>1811</v>
      </c>
      <c r="C89" s="31">
        <v>0</v>
      </c>
      <c r="D89" s="31">
        <v>0</v>
      </c>
      <c r="E89" s="31">
        <v>0</v>
      </c>
      <c r="F89" s="31">
        <v>1811</v>
      </c>
      <c r="G89" s="31">
        <v>0</v>
      </c>
      <c r="H89" s="31">
        <v>0</v>
      </c>
      <c r="I89" s="31">
        <v>0</v>
      </c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26.25" customHeight="1" x14ac:dyDescent="0.25">
      <c r="A90" s="19" t="s">
        <v>27</v>
      </c>
      <c r="B90" s="16">
        <f t="shared" ref="B90:I90" si="26">SUM(B91:B94)</f>
        <v>14717</v>
      </c>
      <c r="C90" s="16">
        <f t="shared" si="26"/>
        <v>3</v>
      </c>
      <c r="D90" s="16">
        <f t="shared" si="26"/>
        <v>2</v>
      </c>
      <c r="E90" s="16">
        <f t="shared" si="26"/>
        <v>7607</v>
      </c>
      <c r="F90" s="16">
        <f t="shared" si="26"/>
        <v>6801</v>
      </c>
      <c r="G90" s="16">
        <f t="shared" si="26"/>
        <v>3</v>
      </c>
      <c r="H90" s="16">
        <f t="shared" si="26"/>
        <v>36</v>
      </c>
      <c r="I90" s="16">
        <f t="shared" si="26"/>
        <v>309</v>
      </c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</row>
    <row r="91" spans="1:31" ht="20.100000000000001" customHeight="1" x14ac:dyDescent="0.25">
      <c r="A91" s="20" t="s">
        <v>13</v>
      </c>
      <c r="B91" s="21">
        <f>+E91+F91+I91</f>
        <v>1526</v>
      </c>
      <c r="C91" s="31">
        <v>0</v>
      </c>
      <c r="D91" s="31">
        <v>0</v>
      </c>
      <c r="E91" s="31">
        <v>0</v>
      </c>
      <c r="F91" s="31">
        <v>1493</v>
      </c>
      <c r="G91" s="31">
        <v>1</v>
      </c>
      <c r="H91" s="31">
        <v>4</v>
      </c>
      <c r="I91" s="31">
        <v>33</v>
      </c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</row>
    <row r="92" spans="1:31" ht="20.100000000000001" customHeight="1" x14ac:dyDescent="0.25">
      <c r="A92" s="20" t="s">
        <v>14</v>
      </c>
      <c r="B92" s="21">
        <f>+E92+F92+I92</f>
        <v>1957</v>
      </c>
      <c r="C92" s="31">
        <v>0</v>
      </c>
      <c r="D92" s="31">
        <v>0</v>
      </c>
      <c r="E92" s="31">
        <v>0</v>
      </c>
      <c r="F92" s="31">
        <v>1957</v>
      </c>
      <c r="G92" s="31">
        <v>0</v>
      </c>
      <c r="H92" s="31">
        <v>0</v>
      </c>
      <c r="I92" s="31">
        <v>0</v>
      </c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</row>
    <row r="93" spans="1:31" ht="20.100000000000001" customHeight="1" x14ac:dyDescent="0.25">
      <c r="A93" s="20" t="s">
        <v>15</v>
      </c>
      <c r="B93" s="21">
        <f>+E93+F93+I93</f>
        <v>3287</v>
      </c>
      <c r="C93" s="31">
        <v>0</v>
      </c>
      <c r="D93" s="31">
        <v>0</v>
      </c>
      <c r="E93" s="31">
        <v>0</v>
      </c>
      <c r="F93" s="31">
        <v>3287</v>
      </c>
      <c r="G93" s="31">
        <v>0</v>
      </c>
      <c r="H93" s="31">
        <v>0</v>
      </c>
      <c r="I93" s="31">
        <v>0</v>
      </c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</row>
    <row r="94" spans="1:31" ht="20.100000000000001" customHeight="1" x14ac:dyDescent="0.25">
      <c r="A94" s="20" t="s">
        <v>16</v>
      </c>
      <c r="B94" s="21">
        <f>+E94+F94+I94</f>
        <v>7947</v>
      </c>
      <c r="C94" s="31">
        <v>3</v>
      </c>
      <c r="D94" s="31">
        <v>2</v>
      </c>
      <c r="E94" s="31">
        <v>7607</v>
      </c>
      <c r="F94" s="31">
        <v>64</v>
      </c>
      <c r="G94" s="31">
        <v>2</v>
      </c>
      <c r="H94" s="31">
        <v>32</v>
      </c>
      <c r="I94" s="31">
        <v>276</v>
      </c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</row>
    <row r="95" spans="1:31" ht="25.5" customHeight="1" x14ac:dyDescent="0.25">
      <c r="A95" s="19" t="s">
        <v>20</v>
      </c>
      <c r="B95" s="16">
        <f>SUM(B96:B99)</f>
        <v>6339.9699999999993</v>
      </c>
      <c r="C95" s="16">
        <f>SUM(C96:C99)</f>
        <v>14</v>
      </c>
      <c r="D95" s="16">
        <f>SUM(D96:D99)</f>
        <v>14</v>
      </c>
      <c r="E95" s="16">
        <f t="shared" ref="E95:I95" si="27">SUM(E96:E99)</f>
        <v>698</v>
      </c>
      <c r="F95" s="16">
        <f t="shared" si="27"/>
        <v>5218.3899999999994</v>
      </c>
      <c r="G95" s="16">
        <f t="shared" si="27"/>
        <v>20</v>
      </c>
      <c r="H95" s="16">
        <f t="shared" si="27"/>
        <v>23</v>
      </c>
      <c r="I95" s="16">
        <f t="shared" si="27"/>
        <v>423.58</v>
      </c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</row>
    <row r="96" spans="1:31" ht="20.100000000000001" customHeight="1" x14ac:dyDescent="0.25">
      <c r="A96" s="20" t="s">
        <v>13</v>
      </c>
      <c r="B96" s="21">
        <f>+E96+F96+I96</f>
        <v>939</v>
      </c>
      <c r="C96" s="30">
        <v>0</v>
      </c>
      <c r="D96" s="30">
        <v>0</v>
      </c>
      <c r="E96" s="30">
        <v>0</v>
      </c>
      <c r="F96" s="30">
        <v>903</v>
      </c>
      <c r="G96" s="30">
        <v>2</v>
      </c>
      <c r="H96" s="30">
        <v>2</v>
      </c>
      <c r="I96" s="31">
        <v>36</v>
      </c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</row>
    <row r="97" spans="1:31" ht="20.100000000000001" customHeight="1" x14ac:dyDescent="0.25">
      <c r="A97" s="20" t="s">
        <v>14</v>
      </c>
      <c r="B97" s="21">
        <f t="shared" si="24"/>
        <v>642</v>
      </c>
      <c r="C97" s="30">
        <v>4</v>
      </c>
      <c r="D97" s="30">
        <v>4</v>
      </c>
      <c r="E97" s="30">
        <v>152</v>
      </c>
      <c r="F97" s="30">
        <v>468</v>
      </c>
      <c r="G97" s="30">
        <v>3</v>
      </c>
      <c r="H97" s="30">
        <v>3</v>
      </c>
      <c r="I97" s="31">
        <v>22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</row>
    <row r="98" spans="1:31" ht="20.100000000000001" customHeight="1" x14ac:dyDescent="0.25">
      <c r="A98" s="20" t="s">
        <v>15</v>
      </c>
      <c r="B98" s="21">
        <f>+E98+F98+I98</f>
        <v>668.48</v>
      </c>
      <c r="C98" s="30">
        <v>5</v>
      </c>
      <c r="D98" s="30">
        <v>5</v>
      </c>
      <c r="E98" s="30">
        <v>102</v>
      </c>
      <c r="F98" s="30">
        <v>480.48</v>
      </c>
      <c r="G98" s="30">
        <v>8</v>
      </c>
      <c r="H98" s="30">
        <v>11</v>
      </c>
      <c r="I98" s="31">
        <v>86</v>
      </c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</row>
    <row r="99" spans="1:31" ht="20.100000000000001" customHeight="1" x14ac:dyDescent="0.25">
      <c r="A99" s="20" t="s">
        <v>16</v>
      </c>
      <c r="B99" s="21">
        <f t="shared" si="24"/>
        <v>4090.49</v>
      </c>
      <c r="C99" s="30">
        <v>5</v>
      </c>
      <c r="D99" s="30">
        <v>5</v>
      </c>
      <c r="E99" s="30">
        <v>444</v>
      </c>
      <c r="F99" s="30">
        <v>3366.91</v>
      </c>
      <c r="G99" s="30">
        <v>7</v>
      </c>
      <c r="H99" s="30">
        <v>7</v>
      </c>
      <c r="I99" s="31">
        <v>279.58</v>
      </c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</row>
    <row r="100" spans="1:31" ht="20.100000000000001" customHeight="1" x14ac:dyDescent="0.25">
      <c r="A100" s="17" t="s">
        <v>43</v>
      </c>
      <c r="B100" s="16"/>
      <c r="C100" s="31"/>
      <c r="D100" s="31"/>
      <c r="E100" s="31"/>
      <c r="F100" s="31"/>
      <c r="G100" s="31"/>
      <c r="H100" s="31"/>
      <c r="I100" s="31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</row>
    <row r="101" spans="1:31" ht="20.100000000000001" customHeight="1" x14ac:dyDescent="0.25">
      <c r="A101" s="19" t="s">
        <v>21</v>
      </c>
      <c r="B101" s="16">
        <f>SUM(B102:B105)</f>
        <v>31099.370000000003</v>
      </c>
      <c r="C101" s="16">
        <f>SUM(C102:C105)</f>
        <v>2</v>
      </c>
      <c r="D101" s="16">
        <f>SUM(D102:D105)</f>
        <v>23</v>
      </c>
      <c r="E101" s="16">
        <f t="shared" ref="E101:H101" si="28">SUM(E102:E105)</f>
        <v>3384</v>
      </c>
      <c r="F101" s="16">
        <f>SUM(F102:F105)</f>
        <v>26890.36</v>
      </c>
      <c r="G101" s="16">
        <f t="shared" si="28"/>
        <v>3</v>
      </c>
      <c r="H101" s="16">
        <f t="shared" si="28"/>
        <v>19</v>
      </c>
      <c r="I101" s="16">
        <f>SUM(I102:I105)</f>
        <v>825.01</v>
      </c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</row>
    <row r="102" spans="1:31" ht="18" customHeight="1" x14ac:dyDescent="0.25">
      <c r="A102" s="20" t="s">
        <v>13</v>
      </c>
      <c r="B102" s="21">
        <f>+E102+F102+I102</f>
        <v>341</v>
      </c>
      <c r="C102" s="31">
        <v>0</v>
      </c>
      <c r="D102" s="31">
        <v>0</v>
      </c>
      <c r="E102" s="31">
        <v>0</v>
      </c>
      <c r="F102" s="31">
        <v>341</v>
      </c>
      <c r="G102" s="31">
        <v>0</v>
      </c>
      <c r="H102" s="31">
        <v>0</v>
      </c>
      <c r="I102" s="31">
        <v>0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</row>
    <row r="103" spans="1:31" ht="18" customHeight="1" x14ac:dyDescent="0.25">
      <c r="A103" s="20" t="s">
        <v>14</v>
      </c>
      <c r="B103" s="21">
        <f>+E103+F103+I103</f>
        <v>3191.17</v>
      </c>
      <c r="C103" s="31">
        <v>0</v>
      </c>
      <c r="D103" s="31">
        <v>0</v>
      </c>
      <c r="E103" s="31">
        <v>0</v>
      </c>
      <c r="F103" s="31">
        <v>2393.16</v>
      </c>
      <c r="G103" s="31">
        <v>1</v>
      </c>
      <c r="H103" s="31">
        <v>1</v>
      </c>
      <c r="I103" s="31">
        <v>798.01</v>
      </c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</row>
    <row r="104" spans="1:31" ht="18" customHeight="1" x14ac:dyDescent="0.25">
      <c r="A104" s="20" t="s">
        <v>15</v>
      </c>
      <c r="B104" s="21">
        <f>+E104+F104+I104</f>
        <v>9239.619999999999</v>
      </c>
      <c r="C104" s="31">
        <v>1</v>
      </c>
      <c r="D104" s="31">
        <v>17</v>
      </c>
      <c r="E104" s="31">
        <v>2631</v>
      </c>
      <c r="F104" s="31">
        <v>6608.62</v>
      </c>
      <c r="G104" s="31">
        <v>0</v>
      </c>
      <c r="H104" s="31">
        <v>0</v>
      </c>
      <c r="I104" s="31">
        <v>0</v>
      </c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</row>
    <row r="105" spans="1:31" ht="18" customHeight="1" x14ac:dyDescent="0.25">
      <c r="A105" s="20" t="s">
        <v>16</v>
      </c>
      <c r="B105" s="21">
        <f>+E105+F105+I105</f>
        <v>18327.580000000002</v>
      </c>
      <c r="C105" s="31">
        <v>1</v>
      </c>
      <c r="D105" s="31">
        <v>6</v>
      </c>
      <c r="E105" s="31">
        <v>753</v>
      </c>
      <c r="F105" s="31">
        <v>17547.580000000002</v>
      </c>
      <c r="G105" s="31">
        <v>2</v>
      </c>
      <c r="H105" s="31">
        <v>18</v>
      </c>
      <c r="I105" s="31">
        <v>27</v>
      </c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</row>
    <row r="106" spans="1:31" ht="22.5" customHeight="1" x14ac:dyDescent="0.25">
      <c r="A106" s="19" t="s">
        <v>40</v>
      </c>
      <c r="B106" s="16">
        <f>SUM(B107:B110)</f>
        <v>16137</v>
      </c>
      <c r="C106" s="16">
        <f>SUM(C107:C110)</f>
        <v>25</v>
      </c>
      <c r="D106" s="16">
        <f t="shared" ref="D106:I106" si="29">SUM(D107:D110)</f>
        <v>25</v>
      </c>
      <c r="E106" s="16">
        <f t="shared" si="29"/>
        <v>2757</v>
      </c>
      <c r="F106" s="16">
        <f>SUM(F107:F110)</f>
        <v>6173.45</v>
      </c>
      <c r="G106" s="16">
        <f t="shared" si="29"/>
        <v>11</v>
      </c>
      <c r="H106" s="16">
        <f t="shared" si="29"/>
        <v>20</v>
      </c>
      <c r="I106" s="16">
        <f t="shared" si="29"/>
        <v>7206.55</v>
      </c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</row>
    <row r="107" spans="1:31" ht="18" customHeight="1" x14ac:dyDescent="0.25">
      <c r="A107" s="20" t="s">
        <v>13</v>
      </c>
      <c r="B107" s="21">
        <f t="shared" si="24"/>
        <v>5944</v>
      </c>
      <c r="C107" s="30">
        <v>0</v>
      </c>
      <c r="D107" s="30">
        <v>0</v>
      </c>
      <c r="E107" s="30">
        <v>0</v>
      </c>
      <c r="F107" s="30">
        <v>867</v>
      </c>
      <c r="G107" s="30">
        <v>1</v>
      </c>
      <c r="H107" s="30">
        <v>9</v>
      </c>
      <c r="I107" s="31">
        <v>5077</v>
      </c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</row>
    <row r="108" spans="1:31" ht="18" customHeight="1" x14ac:dyDescent="0.25">
      <c r="A108" s="20" t="s">
        <v>14</v>
      </c>
      <c r="B108" s="21">
        <f t="shared" si="24"/>
        <v>928.65</v>
      </c>
      <c r="C108" s="30">
        <v>2</v>
      </c>
      <c r="D108" s="30">
        <v>2</v>
      </c>
      <c r="E108" s="30">
        <v>254</v>
      </c>
      <c r="F108" s="30">
        <v>291.10000000000002</v>
      </c>
      <c r="G108" s="30">
        <v>2</v>
      </c>
      <c r="H108" s="30">
        <v>3</v>
      </c>
      <c r="I108" s="31">
        <v>383.54999999999995</v>
      </c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</row>
    <row r="109" spans="1:31" ht="18" customHeight="1" x14ac:dyDescent="0.25">
      <c r="A109" s="20" t="s">
        <v>15</v>
      </c>
      <c r="B109" s="21">
        <f t="shared" si="24"/>
        <v>3277.35</v>
      </c>
      <c r="C109" s="30">
        <v>15</v>
      </c>
      <c r="D109" s="30">
        <v>15</v>
      </c>
      <c r="E109" s="30">
        <v>1589</v>
      </c>
      <c r="F109" s="30">
        <v>266.35000000000002</v>
      </c>
      <c r="G109" s="30">
        <v>3</v>
      </c>
      <c r="H109" s="30">
        <v>3</v>
      </c>
      <c r="I109" s="31">
        <v>1422</v>
      </c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</row>
    <row r="110" spans="1:31" ht="18" customHeight="1" x14ac:dyDescent="0.25">
      <c r="A110" s="20" t="s">
        <v>16</v>
      </c>
      <c r="B110" s="21">
        <f t="shared" si="24"/>
        <v>5987</v>
      </c>
      <c r="C110" s="30">
        <v>8</v>
      </c>
      <c r="D110" s="30">
        <v>8</v>
      </c>
      <c r="E110" s="30">
        <v>914</v>
      </c>
      <c r="F110" s="30">
        <v>4749</v>
      </c>
      <c r="G110" s="30">
        <v>5</v>
      </c>
      <c r="H110" s="30">
        <v>5</v>
      </c>
      <c r="I110" s="31">
        <v>324</v>
      </c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</row>
    <row r="111" spans="1:31" ht="20.100000000000001" customHeight="1" x14ac:dyDescent="0.25">
      <c r="A111" s="18" t="s">
        <v>35</v>
      </c>
      <c r="B111" s="16">
        <f>B112+B117+B122+B127+B142+B152+B132+B139+B134+B137+B148</f>
        <v>56838</v>
      </c>
      <c r="C111" s="16">
        <f t="shared" ref="C111:I111" si="30">C112+C117+C122+C127+C142+C152+C132+C139+C134+C137+C148</f>
        <v>127</v>
      </c>
      <c r="D111" s="16">
        <f t="shared" si="30"/>
        <v>181</v>
      </c>
      <c r="E111" s="16">
        <f t="shared" si="30"/>
        <v>14825</v>
      </c>
      <c r="F111" s="16">
        <f t="shared" si="30"/>
        <v>36871.21</v>
      </c>
      <c r="G111" s="16">
        <f t="shared" si="30"/>
        <v>99</v>
      </c>
      <c r="H111" s="16">
        <f t="shared" si="30"/>
        <v>415</v>
      </c>
      <c r="I111" s="16">
        <f t="shared" si="30"/>
        <v>5141.79</v>
      </c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</row>
    <row r="112" spans="1:31" ht="20.100000000000001" customHeight="1" x14ac:dyDescent="0.25">
      <c r="A112" s="19" t="s">
        <v>12</v>
      </c>
      <c r="B112" s="16">
        <f>SUM(B113:B116)</f>
        <v>23553.26</v>
      </c>
      <c r="C112" s="16">
        <f>SUM(C113:C116)</f>
        <v>94</v>
      </c>
      <c r="D112" s="16">
        <f>SUM(D113:D116)</f>
        <v>94</v>
      </c>
      <c r="E112" s="16">
        <f t="shared" ref="E112:I112" si="31">SUM(E113:E116)</f>
        <v>9018</v>
      </c>
      <c r="F112" s="16">
        <f t="shared" si="31"/>
        <v>11177.470000000001</v>
      </c>
      <c r="G112" s="16">
        <f t="shared" si="31"/>
        <v>75</v>
      </c>
      <c r="H112" s="16">
        <f t="shared" si="31"/>
        <v>75</v>
      </c>
      <c r="I112" s="16">
        <f t="shared" si="31"/>
        <v>3357.79</v>
      </c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</row>
    <row r="113" spans="1:31" ht="20.100000000000001" customHeight="1" x14ac:dyDescent="0.25">
      <c r="A113" s="20" t="s">
        <v>13</v>
      </c>
      <c r="B113" s="21">
        <f>+E113+F113+I113</f>
        <v>5277</v>
      </c>
      <c r="C113" s="30">
        <v>43</v>
      </c>
      <c r="D113" s="30">
        <v>43</v>
      </c>
      <c r="E113" s="30">
        <v>2986</v>
      </c>
      <c r="F113" s="30">
        <v>2010</v>
      </c>
      <c r="G113" s="30">
        <v>11</v>
      </c>
      <c r="H113" s="30">
        <v>11</v>
      </c>
      <c r="I113" s="31">
        <v>281</v>
      </c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</row>
    <row r="114" spans="1:31" ht="20.100000000000001" customHeight="1" x14ac:dyDescent="0.25">
      <c r="A114" s="20" t="s">
        <v>14</v>
      </c>
      <c r="B114" s="21">
        <f>+E114+F114+I114</f>
        <v>6756.21</v>
      </c>
      <c r="C114" s="30">
        <v>5</v>
      </c>
      <c r="D114" s="30">
        <v>5</v>
      </c>
      <c r="E114" s="30">
        <v>830</v>
      </c>
      <c r="F114" s="30">
        <v>4043.21</v>
      </c>
      <c r="G114" s="30">
        <v>25</v>
      </c>
      <c r="H114" s="30">
        <v>25</v>
      </c>
      <c r="I114" s="31">
        <v>1883</v>
      </c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</row>
    <row r="115" spans="1:31" ht="20.100000000000001" customHeight="1" x14ac:dyDescent="0.25">
      <c r="A115" s="20" t="s">
        <v>15</v>
      </c>
      <c r="B115" s="21">
        <f>+E115+F115+I115</f>
        <v>3965.6800000000003</v>
      </c>
      <c r="C115" s="30">
        <v>21</v>
      </c>
      <c r="D115" s="30">
        <v>21</v>
      </c>
      <c r="E115" s="30">
        <v>1317</v>
      </c>
      <c r="F115" s="30">
        <v>1920.68</v>
      </c>
      <c r="G115" s="30">
        <v>21</v>
      </c>
      <c r="H115" s="30">
        <v>21</v>
      </c>
      <c r="I115" s="31">
        <v>728</v>
      </c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</row>
    <row r="116" spans="1:31" ht="20.100000000000001" customHeight="1" x14ac:dyDescent="0.25">
      <c r="A116" s="20" t="s">
        <v>16</v>
      </c>
      <c r="B116" s="21">
        <f>+E116+F116+I116</f>
        <v>7554.37</v>
      </c>
      <c r="C116" s="30">
        <v>25</v>
      </c>
      <c r="D116" s="30">
        <v>25</v>
      </c>
      <c r="E116" s="30">
        <v>3885</v>
      </c>
      <c r="F116" s="30">
        <v>3203.58</v>
      </c>
      <c r="G116" s="30">
        <v>18</v>
      </c>
      <c r="H116" s="30">
        <v>18</v>
      </c>
      <c r="I116" s="31">
        <v>465.79</v>
      </c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</row>
    <row r="117" spans="1:31" ht="20.100000000000001" customHeight="1" x14ac:dyDescent="0.25">
      <c r="A117" s="33" t="s">
        <v>23</v>
      </c>
      <c r="B117" s="16">
        <f>SUM(B118:B121)</f>
        <v>4116</v>
      </c>
      <c r="C117" s="16">
        <f>SUM(C118:C121)</f>
        <v>12</v>
      </c>
      <c r="D117" s="16">
        <f t="shared" ref="D117:I117" si="32">SUM(D118:D121)</f>
        <v>24</v>
      </c>
      <c r="E117" s="16">
        <f t="shared" si="32"/>
        <v>2388</v>
      </c>
      <c r="F117" s="16">
        <f t="shared" si="32"/>
        <v>1277</v>
      </c>
      <c r="G117" s="16">
        <f t="shared" si="32"/>
        <v>3</v>
      </c>
      <c r="H117" s="16">
        <f t="shared" si="32"/>
        <v>6</v>
      </c>
      <c r="I117" s="16">
        <f t="shared" si="32"/>
        <v>451</v>
      </c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</row>
    <row r="118" spans="1:31" ht="20.100000000000001" customHeight="1" x14ac:dyDescent="0.25">
      <c r="A118" s="26" t="s">
        <v>13</v>
      </c>
      <c r="B118" s="21">
        <f>+E118+F118+I118</f>
        <v>587</v>
      </c>
      <c r="C118" s="34">
        <v>4</v>
      </c>
      <c r="D118" s="34">
        <v>8</v>
      </c>
      <c r="E118" s="34">
        <v>587</v>
      </c>
      <c r="F118" s="34">
        <v>0</v>
      </c>
      <c r="G118" s="34">
        <v>0</v>
      </c>
      <c r="H118" s="34">
        <v>0</v>
      </c>
      <c r="I118" s="35">
        <v>0</v>
      </c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</row>
    <row r="119" spans="1:31" ht="20.100000000000001" customHeight="1" x14ac:dyDescent="0.25">
      <c r="A119" s="26" t="s">
        <v>14</v>
      </c>
      <c r="B119" s="21">
        <f t="shared" ref="B119:B121" si="33">+E119+F119+I119</f>
        <v>1447</v>
      </c>
      <c r="C119" s="34">
        <v>4</v>
      </c>
      <c r="D119" s="34">
        <v>8</v>
      </c>
      <c r="E119" s="34">
        <v>849</v>
      </c>
      <c r="F119" s="34">
        <v>439</v>
      </c>
      <c r="G119" s="34">
        <v>1</v>
      </c>
      <c r="H119" s="34">
        <v>2</v>
      </c>
      <c r="I119" s="35">
        <v>159</v>
      </c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</row>
    <row r="120" spans="1:31" ht="20.100000000000001" customHeight="1" x14ac:dyDescent="0.25">
      <c r="A120" s="26" t="s">
        <v>15</v>
      </c>
      <c r="B120" s="21">
        <f t="shared" si="33"/>
        <v>662</v>
      </c>
      <c r="C120" s="34">
        <v>1</v>
      </c>
      <c r="D120" s="34">
        <v>2</v>
      </c>
      <c r="E120" s="34">
        <v>72</v>
      </c>
      <c r="F120" s="34">
        <v>493</v>
      </c>
      <c r="G120" s="34">
        <v>1</v>
      </c>
      <c r="H120" s="34">
        <v>2</v>
      </c>
      <c r="I120" s="35">
        <v>97</v>
      </c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</row>
    <row r="121" spans="1:31" ht="20.100000000000001" customHeight="1" x14ac:dyDescent="0.25">
      <c r="A121" s="26" t="s">
        <v>16</v>
      </c>
      <c r="B121" s="21">
        <f t="shared" si="33"/>
        <v>1420</v>
      </c>
      <c r="C121" s="34">
        <v>3</v>
      </c>
      <c r="D121" s="34">
        <v>6</v>
      </c>
      <c r="E121" s="34">
        <v>880</v>
      </c>
      <c r="F121" s="34">
        <v>345</v>
      </c>
      <c r="G121" s="34">
        <v>1</v>
      </c>
      <c r="H121" s="34">
        <v>2</v>
      </c>
      <c r="I121" s="35">
        <v>195</v>
      </c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</row>
    <row r="122" spans="1:31" ht="20.100000000000001" customHeight="1" x14ac:dyDescent="0.25">
      <c r="A122" s="19" t="s">
        <v>45</v>
      </c>
      <c r="B122" s="16">
        <f>SUM(B123:B126)</f>
        <v>3705.2</v>
      </c>
      <c r="C122" s="16">
        <f>SUM(C123:C126)</f>
        <v>4</v>
      </c>
      <c r="D122" s="16">
        <f t="shared" ref="D122:I122" si="34">SUM(D123:D126)</f>
        <v>31</v>
      </c>
      <c r="E122" s="16">
        <f t="shared" si="34"/>
        <v>446</v>
      </c>
      <c r="F122" s="16">
        <f t="shared" si="34"/>
        <v>2066.1999999999998</v>
      </c>
      <c r="G122" s="16">
        <f t="shared" si="34"/>
        <v>4</v>
      </c>
      <c r="H122" s="16">
        <f t="shared" si="34"/>
        <v>280</v>
      </c>
      <c r="I122" s="16">
        <f t="shared" si="34"/>
        <v>1193</v>
      </c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</row>
    <row r="123" spans="1:31" ht="21" customHeight="1" x14ac:dyDescent="0.25">
      <c r="A123" s="20" t="s">
        <v>13</v>
      </c>
      <c r="B123" s="16">
        <f>+E123+F123+I123</f>
        <v>924</v>
      </c>
      <c r="C123" s="34">
        <v>1</v>
      </c>
      <c r="D123" s="34">
        <v>7</v>
      </c>
      <c r="E123" s="34">
        <v>13</v>
      </c>
      <c r="F123" s="34">
        <v>544</v>
      </c>
      <c r="G123" s="34">
        <v>1</v>
      </c>
      <c r="H123" s="34">
        <v>4</v>
      </c>
      <c r="I123" s="35">
        <v>367</v>
      </c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</row>
    <row r="124" spans="1:31" ht="21" customHeight="1" x14ac:dyDescent="0.25">
      <c r="A124" s="20" t="s">
        <v>14</v>
      </c>
      <c r="B124" s="16">
        <f>+E124+F124+I124</f>
        <v>774</v>
      </c>
      <c r="C124" s="34">
        <v>0</v>
      </c>
      <c r="D124" s="34">
        <v>0</v>
      </c>
      <c r="E124" s="34">
        <v>0</v>
      </c>
      <c r="F124" s="34">
        <v>772</v>
      </c>
      <c r="G124" s="34">
        <v>1</v>
      </c>
      <c r="H124" s="34">
        <v>4</v>
      </c>
      <c r="I124" s="35">
        <v>2</v>
      </c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</row>
    <row r="125" spans="1:31" ht="21" customHeight="1" x14ac:dyDescent="0.25">
      <c r="A125" s="20" t="s">
        <v>15</v>
      </c>
      <c r="B125" s="16">
        <f>+E125+F125+I125</f>
        <v>363</v>
      </c>
      <c r="C125" s="34">
        <v>0</v>
      </c>
      <c r="D125" s="34">
        <v>0</v>
      </c>
      <c r="E125" s="34">
        <v>0</v>
      </c>
      <c r="F125" s="34">
        <v>363</v>
      </c>
      <c r="G125" s="34">
        <v>0</v>
      </c>
      <c r="H125" s="34">
        <v>0</v>
      </c>
      <c r="I125" s="35">
        <v>0</v>
      </c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</row>
    <row r="126" spans="1:31" ht="21" customHeight="1" x14ac:dyDescent="0.25">
      <c r="A126" s="20" t="s">
        <v>16</v>
      </c>
      <c r="B126" s="16">
        <f>+E126+F126+I126</f>
        <v>1644.2</v>
      </c>
      <c r="C126" s="34">
        <v>3</v>
      </c>
      <c r="D126" s="34">
        <v>24</v>
      </c>
      <c r="E126" s="34">
        <v>433</v>
      </c>
      <c r="F126" s="34">
        <v>387.2</v>
      </c>
      <c r="G126" s="34">
        <v>2</v>
      </c>
      <c r="H126" s="34">
        <v>272</v>
      </c>
      <c r="I126" s="35">
        <v>824</v>
      </c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</row>
    <row r="127" spans="1:31" ht="20.100000000000001" customHeight="1" x14ac:dyDescent="0.25">
      <c r="A127" s="19" t="s">
        <v>17</v>
      </c>
      <c r="B127" s="16">
        <f>SUM(B128:B131)</f>
        <v>5693.9</v>
      </c>
      <c r="C127" s="16">
        <f>SUM(C128:C131)</f>
        <v>13</v>
      </c>
      <c r="D127" s="16">
        <f t="shared" ref="D127:H127" si="35">SUM(D128:D131)</f>
        <v>13</v>
      </c>
      <c r="E127" s="16">
        <f t="shared" si="35"/>
        <v>247</v>
      </c>
      <c r="F127" s="16">
        <f>SUM(F128:F131)</f>
        <v>5430.9</v>
      </c>
      <c r="G127" s="16">
        <f t="shared" si="35"/>
        <v>11</v>
      </c>
      <c r="H127" s="16">
        <f t="shared" si="35"/>
        <v>14</v>
      </c>
      <c r="I127" s="16">
        <f>SUM(I128:I131)</f>
        <v>16</v>
      </c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</row>
    <row r="128" spans="1:31" ht="20.100000000000001" customHeight="1" x14ac:dyDescent="0.25">
      <c r="A128" s="20" t="s">
        <v>13</v>
      </c>
      <c r="B128" s="16">
        <f>+E128+F128+I128</f>
        <v>906</v>
      </c>
      <c r="C128" s="30">
        <v>5</v>
      </c>
      <c r="D128" s="30">
        <v>5</v>
      </c>
      <c r="E128" s="30">
        <v>16</v>
      </c>
      <c r="F128" s="30">
        <v>888</v>
      </c>
      <c r="G128" s="30">
        <v>1</v>
      </c>
      <c r="H128" s="30">
        <v>1</v>
      </c>
      <c r="I128" s="31">
        <v>2</v>
      </c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</row>
    <row r="129" spans="1:31" ht="20.100000000000001" customHeight="1" x14ac:dyDescent="0.25">
      <c r="A129" s="20" t="s">
        <v>14</v>
      </c>
      <c r="B129" s="16">
        <f>+E129+F129+I129</f>
        <v>2265</v>
      </c>
      <c r="C129" s="30">
        <v>2</v>
      </c>
      <c r="D129" s="30">
        <v>2</v>
      </c>
      <c r="E129" s="30">
        <v>6</v>
      </c>
      <c r="F129" s="30">
        <v>2259</v>
      </c>
      <c r="G129" s="30">
        <v>1</v>
      </c>
      <c r="H129" s="30">
        <v>1</v>
      </c>
      <c r="I129" s="31">
        <v>0</v>
      </c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</row>
    <row r="130" spans="1:31" ht="20.100000000000001" customHeight="1" x14ac:dyDescent="0.25">
      <c r="A130" s="20" t="s">
        <v>15</v>
      </c>
      <c r="B130" s="16">
        <f>+E130+F130+I130</f>
        <v>480</v>
      </c>
      <c r="C130" s="30">
        <v>5</v>
      </c>
      <c r="D130" s="30">
        <v>5</v>
      </c>
      <c r="E130" s="30">
        <v>216</v>
      </c>
      <c r="F130" s="30">
        <v>263</v>
      </c>
      <c r="G130" s="30">
        <v>2</v>
      </c>
      <c r="H130" s="30">
        <v>2</v>
      </c>
      <c r="I130" s="31">
        <v>1</v>
      </c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</row>
    <row r="131" spans="1:31" ht="20.100000000000001" customHeight="1" x14ac:dyDescent="0.25">
      <c r="A131" s="20" t="s">
        <v>16</v>
      </c>
      <c r="B131" s="16">
        <f>+E131+F131+I131</f>
        <v>2042.9</v>
      </c>
      <c r="C131" s="30">
        <v>1</v>
      </c>
      <c r="D131" s="30">
        <v>1</v>
      </c>
      <c r="E131" s="30">
        <v>9</v>
      </c>
      <c r="F131" s="30">
        <v>2020.9</v>
      </c>
      <c r="G131" s="30">
        <v>7</v>
      </c>
      <c r="H131" s="30">
        <v>10</v>
      </c>
      <c r="I131" s="31">
        <v>13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</row>
    <row r="132" spans="1:31" ht="20.100000000000001" customHeight="1" x14ac:dyDescent="0.25">
      <c r="A132" s="19" t="s">
        <v>18</v>
      </c>
      <c r="B132" s="16">
        <f>SUM(B133:B133)</f>
        <v>850.00000000000011</v>
      </c>
      <c r="C132" s="16">
        <f t="shared" ref="C132:I132" si="36">SUM(C133:C133)</f>
        <v>0</v>
      </c>
      <c r="D132" s="16">
        <f t="shared" si="36"/>
        <v>0</v>
      </c>
      <c r="E132" s="16">
        <f t="shared" si="36"/>
        <v>0</v>
      </c>
      <c r="F132" s="16">
        <f t="shared" si="36"/>
        <v>850.00000000000011</v>
      </c>
      <c r="G132" s="16">
        <f t="shared" si="36"/>
        <v>0</v>
      </c>
      <c r="H132" s="16">
        <f t="shared" si="36"/>
        <v>0</v>
      </c>
      <c r="I132" s="16">
        <f t="shared" si="36"/>
        <v>0</v>
      </c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</row>
    <row r="133" spans="1:31" ht="20.100000000000001" customHeight="1" x14ac:dyDescent="0.25">
      <c r="A133" s="20" t="s">
        <v>16</v>
      </c>
      <c r="B133" s="21">
        <f>+E133+F133+I133</f>
        <v>850.00000000000011</v>
      </c>
      <c r="C133" s="27">
        <v>0</v>
      </c>
      <c r="D133" s="27">
        <v>0</v>
      </c>
      <c r="E133" s="27">
        <v>0</v>
      </c>
      <c r="F133" s="27">
        <v>850.00000000000011</v>
      </c>
      <c r="G133" s="27">
        <v>0</v>
      </c>
      <c r="H133" s="27">
        <v>0</v>
      </c>
      <c r="I133" s="28">
        <v>0</v>
      </c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</row>
    <row r="134" spans="1:31" ht="20.100000000000001" customHeight="1" x14ac:dyDescent="0.25">
      <c r="A134" s="19" t="s">
        <v>19</v>
      </c>
      <c r="B134" s="16">
        <f>SUM(B135:B136)</f>
        <v>13372</v>
      </c>
      <c r="C134" s="16">
        <f t="shared" ref="C134:I134" si="37">SUM(C135:C136)</f>
        <v>1</v>
      </c>
      <c r="D134" s="16">
        <f t="shared" si="37"/>
        <v>16</v>
      </c>
      <c r="E134" s="16">
        <f t="shared" si="37"/>
        <v>2455</v>
      </c>
      <c r="F134" s="16">
        <f t="shared" si="37"/>
        <v>10917</v>
      </c>
      <c r="G134" s="16">
        <f t="shared" si="37"/>
        <v>0</v>
      </c>
      <c r="H134" s="16">
        <f t="shared" si="37"/>
        <v>0</v>
      </c>
      <c r="I134" s="16">
        <f t="shared" si="37"/>
        <v>0</v>
      </c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</row>
    <row r="135" spans="1:31" ht="20.100000000000001" customHeight="1" x14ac:dyDescent="0.25">
      <c r="A135" s="20" t="s">
        <v>15</v>
      </c>
      <c r="B135" s="16">
        <f>+E135+F135+I135</f>
        <v>4868</v>
      </c>
      <c r="C135" s="30">
        <v>0</v>
      </c>
      <c r="D135" s="30">
        <v>0</v>
      </c>
      <c r="E135" s="30">
        <v>0</v>
      </c>
      <c r="F135" s="30">
        <v>4868</v>
      </c>
      <c r="G135" s="30">
        <v>0</v>
      </c>
      <c r="H135" s="27">
        <v>0</v>
      </c>
      <c r="I135" s="28">
        <v>0</v>
      </c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</row>
    <row r="136" spans="1:31" ht="20.100000000000001" customHeight="1" x14ac:dyDescent="0.25">
      <c r="A136" s="20" t="s">
        <v>16</v>
      </c>
      <c r="B136" s="16">
        <f>+E136+F136+I136</f>
        <v>8504</v>
      </c>
      <c r="C136" s="30">
        <v>1</v>
      </c>
      <c r="D136" s="30">
        <v>16</v>
      </c>
      <c r="E136" s="30">
        <v>2455</v>
      </c>
      <c r="F136" s="30">
        <v>6049</v>
      </c>
      <c r="G136" s="30">
        <v>0</v>
      </c>
      <c r="H136" s="27">
        <v>0</v>
      </c>
      <c r="I136" s="28">
        <v>0</v>
      </c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</row>
    <row r="137" spans="1:31" ht="20.100000000000001" customHeight="1" x14ac:dyDescent="0.25">
      <c r="A137" s="19" t="s">
        <v>26</v>
      </c>
      <c r="B137" s="16">
        <f>SUM(B138:B138)</f>
        <v>52</v>
      </c>
      <c r="C137" s="16">
        <f t="shared" ref="C137:I137" si="38">SUM(C138:C138)</f>
        <v>0</v>
      </c>
      <c r="D137" s="16">
        <f t="shared" si="38"/>
        <v>0</v>
      </c>
      <c r="E137" s="16">
        <f t="shared" si="38"/>
        <v>0</v>
      </c>
      <c r="F137" s="16">
        <f t="shared" si="38"/>
        <v>0</v>
      </c>
      <c r="G137" s="16">
        <f t="shared" si="38"/>
        <v>1</v>
      </c>
      <c r="H137" s="16">
        <f t="shared" si="38"/>
        <v>22</v>
      </c>
      <c r="I137" s="16">
        <f t="shared" si="38"/>
        <v>52</v>
      </c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</row>
    <row r="138" spans="1:31" ht="20.100000000000001" customHeight="1" x14ac:dyDescent="0.25">
      <c r="A138" s="20" t="s">
        <v>13</v>
      </c>
      <c r="B138" s="16">
        <f>+E138+F138+I138</f>
        <v>52</v>
      </c>
      <c r="C138" s="30">
        <v>0</v>
      </c>
      <c r="D138" s="30">
        <v>0</v>
      </c>
      <c r="E138" s="30">
        <v>0</v>
      </c>
      <c r="F138" s="30">
        <v>0</v>
      </c>
      <c r="G138" s="23">
        <v>1</v>
      </c>
      <c r="H138" s="27">
        <v>22</v>
      </c>
      <c r="I138" s="28">
        <v>52</v>
      </c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</row>
    <row r="139" spans="1:31" ht="20.100000000000001" customHeight="1" x14ac:dyDescent="0.25">
      <c r="A139" s="19" t="s">
        <v>27</v>
      </c>
      <c r="B139" s="16">
        <f t="shared" ref="B139:I139" si="39">SUM(B140:B141)</f>
        <v>2516</v>
      </c>
      <c r="C139" s="16">
        <f t="shared" si="39"/>
        <v>0</v>
      </c>
      <c r="D139" s="16">
        <f t="shared" si="39"/>
        <v>0</v>
      </c>
      <c r="E139" s="16">
        <f t="shared" si="39"/>
        <v>0</v>
      </c>
      <c r="F139" s="16">
        <f t="shared" si="39"/>
        <v>2516</v>
      </c>
      <c r="G139" s="16">
        <f t="shared" si="39"/>
        <v>0</v>
      </c>
      <c r="H139" s="16">
        <f t="shared" si="39"/>
        <v>0</v>
      </c>
      <c r="I139" s="16">
        <f t="shared" si="39"/>
        <v>0</v>
      </c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</row>
    <row r="140" spans="1:31" ht="20.100000000000001" customHeight="1" x14ac:dyDescent="0.25">
      <c r="A140" s="20" t="s">
        <v>15</v>
      </c>
      <c r="B140" s="16">
        <f>+E140+F140+I140</f>
        <v>290</v>
      </c>
      <c r="C140" s="30">
        <v>0</v>
      </c>
      <c r="D140" s="30">
        <v>0</v>
      </c>
      <c r="E140" s="30">
        <v>0</v>
      </c>
      <c r="F140" s="30">
        <v>290</v>
      </c>
      <c r="G140" s="30">
        <v>0</v>
      </c>
      <c r="H140" s="27">
        <v>0</v>
      </c>
      <c r="I140" s="28">
        <v>0</v>
      </c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</row>
    <row r="141" spans="1:31" ht="20.100000000000001" customHeight="1" x14ac:dyDescent="0.25">
      <c r="A141" s="20" t="s">
        <v>16</v>
      </c>
      <c r="B141" s="16">
        <f>+E141+F141+I141</f>
        <v>2226</v>
      </c>
      <c r="C141" s="30">
        <v>0</v>
      </c>
      <c r="D141" s="30">
        <v>0</v>
      </c>
      <c r="E141" s="30">
        <v>0</v>
      </c>
      <c r="F141" s="30">
        <v>2226</v>
      </c>
      <c r="G141" s="30">
        <v>0</v>
      </c>
      <c r="H141" s="27">
        <v>0</v>
      </c>
      <c r="I141" s="28">
        <v>0</v>
      </c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</row>
    <row r="142" spans="1:31" ht="20.100000000000001" customHeight="1" x14ac:dyDescent="0.25">
      <c r="A142" s="19" t="s">
        <v>20</v>
      </c>
      <c r="B142" s="16">
        <f>SUM(B143:B146)</f>
        <v>281.64</v>
      </c>
      <c r="C142" s="16">
        <f>SUM(C143:C146)</f>
        <v>1</v>
      </c>
      <c r="D142" s="16">
        <f t="shared" ref="D142:I142" si="40">SUM(D143:D146)</f>
        <v>1</v>
      </c>
      <c r="E142" s="16">
        <f t="shared" si="40"/>
        <v>94</v>
      </c>
      <c r="F142" s="16">
        <f>SUM(F143:F146)</f>
        <v>133.63999999999999</v>
      </c>
      <c r="G142" s="16">
        <f t="shared" si="40"/>
        <v>2</v>
      </c>
      <c r="H142" s="16">
        <f t="shared" si="40"/>
        <v>2</v>
      </c>
      <c r="I142" s="16">
        <f t="shared" si="40"/>
        <v>54</v>
      </c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</row>
    <row r="143" spans="1:31" ht="20.100000000000001" customHeight="1" x14ac:dyDescent="0.25">
      <c r="A143" s="20" t="s">
        <v>13</v>
      </c>
      <c r="B143" s="16">
        <f>+E143+F143+I143</f>
        <v>95</v>
      </c>
      <c r="C143" s="30">
        <v>1</v>
      </c>
      <c r="D143" s="30">
        <v>1</v>
      </c>
      <c r="E143" s="30">
        <v>94</v>
      </c>
      <c r="F143" s="30">
        <v>1</v>
      </c>
      <c r="G143" s="23">
        <v>0</v>
      </c>
      <c r="H143" s="27">
        <v>0</v>
      </c>
      <c r="I143" s="28">
        <v>0</v>
      </c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</row>
    <row r="144" spans="1:31" ht="20.100000000000001" customHeight="1" x14ac:dyDescent="0.25">
      <c r="A144" s="20" t="s">
        <v>14</v>
      </c>
      <c r="B144" s="16">
        <f>+E144+F144+I144</f>
        <v>36</v>
      </c>
      <c r="C144" s="30">
        <v>0</v>
      </c>
      <c r="D144" s="30">
        <v>0</v>
      </c>
      <c r="E144" s="30">
        <v>0</v>
      </c>
      <c r="F144" s="30">
        <v>5</v>
      </c>
      <c r="G144" s="30">
        <v>1</v>
      </c>
      <c r="H144" s="27">
        <v>1</v>
      </c>
      <c r="I144" s="28">
        <v>31</v>
      </c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</row>
    <row r="145" spans="1:31" ht="20.100000000000001" customHeight="1" x14ac:dyDescent="0.25">
      <c r="A145" s="20" t="s">
        <v>15</v>
      </c>
      <c r="B145" s="16">
        <f>+E145+F145+I145</f>
        <v>41.44</v>
      </c>
      <c r="C145" s="30">
        <v>0</v>
      </c>
      <c r="D145" s="30">
        <v>0</v>
      </c>
      <c r="E145" s="30">
        <v>0</v>
      </c>
      <c r="F145" s="30">
        <v>41.44</v>
      </c>
      <c r="G145" s="30">
        <v>0</v>
      </c>
      <c r="H145" s="27">
        <v>0</v>
      </c>
      <c r="I145" s="28">
        <v>0</v>
      </c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</row>
    <row r="146" spans="1:31" ht="21" customHeight="1" x14ac:dyDescent="0.25">
      <c r="A146" s="20" t="s">
        <v>16</v>
      </c>
      <c r="B146" s="16">
        <f>+E146+F146+I146</f>
        <v>109.2</v>
      </c>
      <c r="C146" s="30">
        <v>0</v>
      </c>
      <c r="D146" s="30">
        <v>0</v>
      </c>
      <c r="E146" s="30">
        <v>0</v>
      </c>
      <c r="F146" s="30">
        <v>86.2</v>
      </c>
      <c r="G146" s="30">
        <v>1</v>
      </c>
      <c r="H146" s="27">
        <v>1</v>
      </c>
      <c r="I146" s="28">
        <v>23</v>
      </c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</row>
    <row r="147" spans="1:31" ht="18" customHeight="1" x14ac:dyDescent="0.25">
      <c r="A147" s="56" t="s">
        <v>44</v>
      </c>
      <c r="B147" s="16"/>
      <c r="C147" s="31"/>
      <c r="D147" s="31"/>
      <c r="E147" s="31"/>
      <c r="F147" s="31"/>
      <c r="G147" s="31"/>
      <c r="H147" s="23"/>
      <c r="I147" s="2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</row>
    <row r="148" spans="1:31" ht="18" customHeight="1" x14ac:dyDescent="0.25">
      <c r="A148" s="19" t="s">
        <v>21</v>
      </c>
      <c r="B148" s="16">
        <f>SUM(B149:B151)</f>
        <v>138</v>
      </c>
      <c r="C148" s="16">
        <f t="shared" ref="C148:I148" si="41">SUM(C149:C151)</f>
        <v>0</v>
      </c>
      <c r="D148" s="16">
        <f t="shared" si="41"/>
        <v>0</v>
      </c>
      <c r="E148" s="16">
        <f t="shared" si="41"/>
        <v>0</v>
      </c>
      <c r="F148" s="16">
        <f t="shared" si="41"/>
        <v>138</v>
      </c>
      <c r="G148" s="16">
        <f t="shared" si="41"/>
        <v>0</v>
      </c>
      <c r="H148" s="16">
        <f t="shared" si="41"/>
        <v>0</v>
      </c>
      <c r="I148" s="16">
        <f t="shared" si="41"/>
        <v>0</v>
      </c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</row>
    <row r="149" spans="1:31" ht="18" customHeight="1" x14ac:dyDescent="0.25">
      <c r="A149" s="20" t="s">
        <v>13</v>
      </c>
      <c r="B149" s="16">
        <f>+E149+F149+I149</f>
        <v>46</v>
      </c>
      <c r="C149" s="30">
        <v>0</v>
      </c>
      <c r="D149" s="30">
        <v>0</v>
      </c>
      <c r="E149" s="30">
        <v>0</v>
      </c>
      <c r="F149" s="30">
        <v>46</v>
      </c>
      <c r="G149" s="30">
        <v>0</v>
      </c>
      <c r="H149" s="30">
        <v>0</v>
      </c>
      <c r="I149" s="31">
        <v>0</v>
      </c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</row>
    <row r="150" spans="1:31" ht="18" customHeight="1" x14ac:dyDescent="0.25">
      <c r="A150" s="20" t="s">
        <v>14</v>
      </c>
      <c r="B150" s="16">
        <f>+E150+F150+I150</f>
        <v>46</v>
      </c>
      <c r="C150" s="30">
        <v>0</v>
      </c>
      <c r="D150" s="30">
        <v>0</v>
      </c>
      <c r="E150" s="30">
        <v>0</v>
      </c>
      <c r="F150" s="30">
        <v>46</v>
      </c>
      <c r="G150" s="30">
        <v>0</v>
      </c>
      <c r="H150" s="30">
        <v>0</v>
      </c>
      <c r="I150" s="31">
        <v>0</v>
      </c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</row>
    <row r="151" spans="1:31" ht="18" customHeight="1" x14ac:dyDescent="0.25">
      <c r="A151" s="20" t="s">
        <v>15</v>
      </c>
      <c r="B151" s="16">
        <f>+E151+F151+I151</f>
        <v>46</v>
      </c>
      <c r="C151" s="30">
        <v>0</v>
      </c>
      <c r="D151" s="30">
        <v>0</v>
      </c>
      <c r="E151" s="30">
        <v>0</v>
      </c>
      <c r="F151" s="30">
        <v>46</v>
      </c>
      <c r="G151" s="30">
        <v>0</v>
      </c>
      <c r="H151" s="30">
        <v>0</v>
      </c>
      <c r="I151" s="31">
        <v>0</v>
      </c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</row>
    <row r="152" spans="1:31" ht="18" customHeight="1" x14ac:dyDescent="0.25">
      <c r="A152" s="19" t="s">
        <v>40</v>
      </c>
      <c r="B152" s="16">
        <f>SUM(B153:B156)</f>
        <v>2560</v>
      </c>
      <c r="C152" s="16">
        <f>SUM(C153:C156)</f>
        <v>2</v>
      </c>
      <c r="D152" s="16">
        <f>SUM(D153:D156)</f>
        <v>2</v>
      </c>
      <c r="E152" s="16">
        <f t="shared" ref="E152:I152" si="42">SUM(E153:E156)</f>
        <v>177</v>
      </c>
      <c r="F152" s="16">
        <f>SUM(F153:F156)</f>
        <v>2365</v>
      </c>
      <c r="G152" s="16">
        <f t="shared" si="42"/>
        <v>3</v>
      </c>
      <c r="H152" s="16">
        <f t="shared" si="42"/>
        <v>16</v>
      </c>
      <c r="I152" s="16">
        <f t="shared" si="42"/>
        <v>18</v>
      </c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</row>
    <row r="153" spans="1:31" ht="18" customHeight="1" x14ac:dyDescent="0.25">
      <c r="A153" s="20" t="s">
        <v>13</v>
      </c>
      <c r="B153" s="16">
        <f>+E153+F153+I153</f>
        <v>23</v>
      </c>
      <c r="C153" s="30">
        <v>0</v>
      </c>
      <c r="D153" s="30">
        <v>0</v>
      </c>
      <c r="E153" s="30">
        <v>0</v>
      </c>
      <c r="F153" s="30">
        <v>22</v>
      </c>
      <c r="G153" s="30">
        <v>1</v>
      </c>
      <c r="H153" s="30">
        <v>1</v>
      </c>
      <c r="I153" s="31">
        <v>1</v>
      </c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</row>
    <row r="154" spans="1:31" ht="18" customHeight="1" x14ac:dyDescent="0.25">
      <c r="A154" s="20" t="s">
        <v>14</v>
      </c>
      <c r="B154" s="16">
        <f>+E154+F154+I154</f>
        <v>376</v>
      </c>
      <c r="C154" s="30">
        <v>0</v>
      </c>
      <c r="D154" s="30">
        <v>0</v>
      </c>
      <c r="E154" s="30">
        <v>0</v>
      </c>
      <c r="F154" s="30">
        <v>376</v>
      </c>
      <c r="G154" s="30">
        <v>0</v>
      </c>
      <c r="H154" s="30">
        <v>0</v>
      </c>
      <c r="I154" s="31">
        <v>0</v>
      </c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</row>
    <row r="155" spans="1:31" ht="18" customHeight="1" x14ac:dyDescent="0.25">
      <c r="A155" s="20" t="s">
        <v>15</v>
      </c>
      <c r="B155" s="16">
        <f>+E155+F155+I155</f>
        <v>239</v>
      </c>
      <c r="C155" s="30">
        <v>2</v>
      </c>
      <c r="D155" s="30">
        <v>2</v>
      </c>
      <c r="E155" s="30">
        <v>177</v>
      </c>
      <c r="F155" s="30">
        <v>45</v>
      </c>
      <c r="G155" s="30">
        <v>2</v>
      </c>
      <c r="H155" s="30">
        <v>15</v>
      </c>
      <c r="I155" s="31">
        <v>17</v>
      </c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</row>
    <row r="156" spans="1:31" ht="18" customHeight="1" x14ac:dyDescent="0.25">
      <c r="A156" s="20" t="s">
        <v>16</v>
      </c>
      <c r="B156" s="16">
        <f>+E156+F156+I156</f>
        <v>1922</v>
      </c>
      <c r="C156" s="30">
        <v>0</v>
      </c>
      <c r="D156" s="30">
        <v>0</v>
      </c>
      <c r="E156" s="30">
        <v>0</v>
      </c>
      <c r="F156" s="30">
        <v>1922</v>
      </c>
      <c r="G156" s="30">
        <v>0</v>
      </c>
      <c r="H156" s="30">
        <v>0</v>
      </c>
      <c r="I156" s="31">
        <v>0</v>
      </c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</row>
    <row r="157" spans="1:31" ht="18" customHeight="1" x14ac:dyDescent="0.25">
      <c r="A157" s="17" t="s">
        <v>28</v>
      </c>
      <c r="B157" s="16">
        <f t="shared" ref="B157:I157" si="43">+B158+B205</f>
        <v>384205</v>
      </c>
      <c r="C157" s="16">
        <f>+C158+C205</f>
        <v>2579</v>
      </c>
      <c r="D157" s="16">
        <f t="shared" si="43"/>
        <v>2947</v>
      </c>
      <c r="E157" s="16">
        <f t="shared" si="43"/>
        <v>185235</v>
      </c>
      <c r="F157" s="16">
        <f t="shared" si="43"/>
        <v>166697</v>
      </c>
      <c r="G157" s="16">
        <f t="shared" si="43"/>
        <v>4101</v>
      </c>
      <c r="H157" s="16">
        <f t="shared" si="43"/>
        <v>4616</v>
      </c>
      <c r="I157" s="16">
        <f t="shared" si="43"/>
        <v>32273</v>
      </c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</row>
    <row r="158" spans="1:31" ht="18" customHeight="1" x14ac:dyDescent="0.25">
      <c r="A158" s="18" t="s">
        <v>29</v>
      </c>
      <c r="B158" s="16">
        <f t="shared" ref="B158:I158" si="44">B159+B164+B169+B174+B179+B183+B188+B197+B201+B193</f>
        <v>169984</v>
      </c>
      <c r="C158" s="16">
        <f t="shared" si="44"/>
        <v>1026</v>
      </c>
      <c r="D158" s="16">
        <f t="shared" si="44"/>
        <v>1350</v>
      </c>
      <c r="E158" s="16">
        <f t="shared" si="44"/>
        <v>73998</v>
      </c>
      <c r="F158" s="16">
        <f t="shared" si="44"/>
        <v>79876</v>
      </c>
      <c r="G158" s="16">
        <f t="shared" si="44"/>
        <v>1232</v>
      </c>
      <c r="H158" s="16">
        <f t="shared" si="44"/>
        <v>1521</v>
      </c>
      <c r="I158" s="16">
        <f t="shared" si="44"/>
        <v>16110</v>
      </c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</row>
    <row r="159" spans="1:31" ht="18" customHeight="1" x14ac:dyDescent="0.25">
      <c r="A159" s="19" t="s">
        <v>12</v>
      </c>
      <c r="B159" s="16">
        <f>SUM(B160:B163)</f>
        <v>97664</v>
      </c>
      <c r="C159" s="16">
        <f>SUM(C160:C163)</f>
        <v>942</v>
      </c>
      <c r="D159" s="16">
        <f t="shared" ref="D159:I159" si="45">SUM(D160:D163)</f>
        <v>942</v>
      </c>
      <c r="E159" s="16">
        <f t="shared" si="45"/>
        <v>46226</v>
      </c>
      <c r="F159" s="16">
        <f>SUM(F160:F163)</f>
        <v>39937</v>
      </c>
      <c r="G159" s="16">
        <f t="shared" si="45"/>
        <v>1179</v>
      </c>
      <c r="H159" s="16">
        <f t="shared" si="45"/>
        <v>1179</v>
      </c>
      <c r="I159" s="16">
        <f t="shared" si="45"/>
        <v>11501</v>
      </c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</row>
    <row r="160" spans="1:31" ht="18" customHeight="1" x14ac:dyDescent="0.25">
      <c r="A160" s="20" t="s">
        <v>13</v>
      </c>
      <c r="B160" s="48">
        <f>+E160+F160+I160</f>
        <v>26162</v>
      </c>
      <c r="C160" s="34">
        <v>420</v>
      </c>
      <c r="D160" s="34">
        <v>420</v>
      </c>
      <c r="E160" s="34">
        <v>15183</v>
      </c>
      <c r="F160" s="34">
        <v>10979</v>
      </c>
      <c r="G160" s="34">
        <v>0</v>
      </c>
      <c r="H160" s="34">
        <v>0</v>
      </c>
      <c r="I160" s="35">
        <v>0</v>
      </c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</row>
    <row r="161" spans="1:31" ht="18" customHeight="1" x14ac:dyDescent="0.25">
      <c r="A161" s="20" t="s">
        <v>14</v>
      </c>
      <c r="B161" s="48">
        <f>+E161+F161+I161</f>
        <v>37047</v>
      </c>
      <c r="C161" s="34">
        <v>233</v>
      </c>
      <c r="D161" s="34">
        <v>233</v>
      </c>
      <c r="E161" s="34">
        <v>14478</v>
      </c>
      <c r="F161" s="34">
        <v>18377</v>
      </c>
      <c r="G161" s="34">
        <v>503</v>
      </c>
      <c r="H161" s="34">
        <v>503</v>
      </c>
      <c r="I161" s="35">
        <v>4192</v>
      </c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</row>
    <row r="162" spans="1:31" ht="18" customHeight="1" x14ac:dyDescent="0.25">
      <c r="A162" s="20" t="s">
        <v>15</v>
      </c>
      <c r="B162" s="48">
        <f>+E162+F162+I162</f>
        <v>22671</v>
      </c>
      <c r="C162" s="34">
        <v>130</v>
      </c>
      <c r="D162" s="34">
        <v>130</v>
      </c>
      <c r="E162" s="34">
        <v>8304</v>
      </c>
      <c r="F162" s="34">
        <v>8168</v>
      </c>
      <c r="G162" s="34">
        <v>531</v>
      </c>
      <c r="H162" s="34">
        <v>531</v>
      </c>
      <c r="I162" s="35">
        <v>6199</v>
      </c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</row>
    <row r="163" spans="1:31" ht="18" customHeight="1" x14ac:dyDescent="0.25">
      <c r="A163" s="20" t="s">
        <v>16</v>
      </c>
      <c r="B163" s="45">
        <f>+E163+F163+I163</f>
        <v>11784</v>
      </c>
      <c r="C163" s="34">
        <v>159</v>
      </c>
      <c r="D163" s="34">
        <v>159</v>
      </c>
      <c r="E163" s="34">
        <v>8261</v>
      </c>
      <c r="F163" s="34">
        <v>2413</v>
      </c>
      <c r="G163" s="34">
        <v>145</v>
      </c>
      <c r="H163" s="34">
        <v>145</v>
      </c>
      <c r="I163" s="35">
        <v>1110</v>
      </c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</row>
    <row r="164" spans="1:31" ht="18" customHeight="1" x14ac:dyDescent="0.25">
      <c r="A164" s="19" t="s">
        <v>23</v>
      </c>
      <c r="B164" s="16">
        <f>SUM(B165:B168)</f>
        <v>8093</v>
      </c>
      <c r="C164" s="16">
        <f>SUM(C165:C168)</f>
        <v>36</v>
      </c>
      <c r="D164" s="16">
        <f t="shared" ref="D164:I164" si="46">SUM(D165:D168)</f>
        <v>72</v>
      </c>
      <c r="E164" s="16">
        <f t="shared" si="46"/>
        <v>5791</v>
      </c>
      <c r="F164" s="16">
        <f t="shared" si="46"/>
        <v>1656</v>
      </c>
      <c r="G164" s="16">
        <f t="shared" si="46"/>
        <v>19</v>
      </c>
      <c r="H164" s="16">
        <f t="shared" si="46"/>
        <v>38</v>
      </c>
      <c r="I164" s="16">
        <f t="shared" si="46"/>
        <v>646</v>
      </c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</row>
    <row r="165" spans="1:31" ht="18" customHeight="1" x14ac:dyDescent="0.25">
      <c r="A165" s="20" t="s">
        <v>13</v>
      </c>
      <c r="B165" s="45">
        <f>+E165+F165+I165</f>
        <v>924</v>
      </c>
      <c r="C165" s="34">
        <v>4</v>
      </c>
      <c r="D165" s="34">
        <v>8</v>
      </c>
      <c r="E165" s="34">
        <v>597</v>
      </c>
      <c r="F165" s="34">
        <v>327</v>
      </c>
      <c r="G165" s="34">
        <v>0</v>
      </c>
      <c r="H165" s="34">
        <v>0</v>
      </c>
      <c r="I165" s="35">
        <v>0</v>
      </c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</row>
    <row r="166" spans="1:31" ht="18" customHeight="1" x14ac:dyDescent="0.25">
      <c r="A166" s="20" t="s">
        <v>14</v>
      </c>
      <c r="B166" s="45">
        <f>+E166+F166+I166</f>
        <v>4123</v>
      </c>
      <c r="C166" s="34">
        <v>21</v>
      </c>
      <c r="D166" s="34">
        <v>42</v>
      </c>
      <c r="E166" s="34">
        <v>3864</v>
      </c>
      <c r="F166" s="34">
        <v>254</v>
      </c>
      <c r="G166" s="34">
        <v>1</v>
      </c>
      <c r="H166" s="34">
        <v>2</v>
      </c>
      <c r="I166" s="35">
        <v>5</v>
      </c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</row>
    <row r="167" spans="1:31" ht="18" customHeight="1" x14ac:dyDescent="0.25">
      <c r="A167" s="20" t="s">
        <v>15</v>
      </c>
      <c r="B167" s="45">
        <f>+E167+F167+I167</f>
        <v>2208</v>
      </c>
      <c r="C167" s="34">
        <v>8</v>
      </c>
      <c r="D167" s="34">
        <v>16</v>
      </c>
      <c r="E167" s="34">
        <v>1094</v>
      </c>
      <c r="F167" s="34">
        <v>512</v>
      </c>
      <c r="G167" s="34">
        <v>17</v>
      </c>
      <c r="H167" s="34">
        <v>34</v>
      </c>
      <c r="I167" s="35">
        <v>602</v>
      </c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</row>
    <row r="168" spans="1:31" ht="18" customHeight="1" x14ac:dyDescent="0.25">
      <c r="A168" s="20" t="s">
        <v>16</v>
      </c>
      <c r="B168" s="45">
        <f>+E168+F168+I168</f>
        <v>838</v>
      </c>
      <c r="C168" s="34">
        <v>3</v>
      </c>
      <c r="D168" s="34">
        <v>6</v>
      </c>
      <c r="E168" s="34">
        <v>236</v>
      </c>
      <c r="F168" s="34">
        <v>563</v>
      </c>
      <c r="G168" s="34">
        <v>1</v>
      </c>
      <c r="H168" s="34">
        <v>2</v>
      </c>
      <c r="I168" s="35">
        <v>39</v>
      </c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</row>
    <row r="169" spans="1:31" ht="18" customHeight="1" x14ac:dyDescent="0.25">
      <c r="A169" s="19" t="s">
        <v>45</v>
      </c>
      <c r="B169" s="16">
        <f>SUM(B170:B173)</f>
        <v>27038</v>
      </c>
      <c r="C169" s="16">
        <f>SUM(C170:C173)</f>
        <v>37</v>
      </c>
      <c r="D169" s="16">
        <f t="shared" ref="D169:I169" si="47">SUM(D170:D173)</f>
        <v>315</v>
      </c>
      <c r="E169" s="16">
        <f t="shared" si="47"/>
        <v>17307</v>
      </c>
      <c r="F169" s="16">
        <f t="shared" si="47"/>
        <v>7563</v>
      </c>
      <c r="G169" s="16">
        <f t="shared" si="47"/>
        <v>24</v>
      </c>
      <c r="H169" s="16">
        <f t="shared" si="47"/>
        <v>251</v>
      </c>
      <c r="I169" s="16">
        <f t="shared" si="47"/>
        <v>2168</v>
      </c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</row>
    <row r="170" spans="1:31" ht="18" customHeight="1" x14ac:dyDescent="0.25">
      <c r="A170" s="20" t="s">
        <v>13</v>
      </c>
      <c r="B170" s="16">
        <f>+E170+F170+I170</f>
        <v>3779</v>
      </c>
      <c r="C170" s="34">
        <v>1</v>
      </c>
      <c r="D170" s="34">
        <v>6</v>
      </c>
      <c r="E170" s="34">
        <v>497</v>
      </c>
      <c r="F170" s="34">
        <v>3282</v>
      </c>
      <c r="G170" s="34">
        <v>0</v>
      </c>
      <c r="H170" s="34">
        <v>0</v>
      </c>
      <c r="I170" s="35">
        <v>0</v>
      </c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</row>
    <row r="171" spans="1:31" ht="18" customHeight="1" x14ac:dyDescent="0.25">
      <c r="A171" s="20" t="s">
        <v>14</v>
      </c>
      <c r="B171" s="16">
        <f>+E171+F171+I171</f>
        <v>12185</v>
      </c>
      <c r="C171" s="34">
        <v>20</v>
      </c>
      <c r="D171" s="34">
        <v>144</v>
      </c>
      <c r="E171" s="34">
        <v>9678</v>
      </c>
      <c r="F171" s="34">
        <v>1570</v>
      </c>
      <c r="G171" s="34">
        <v>7</v>
      </c>
      <c r="H171" s="34">
        <v>126</v>
      </c>
      <c r="I171" s="35">
        <v>937</v>
      </c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</row>
    <row r="172" spans="1:31" ht="18" customHeight="1" x14ac:dyDescent="0.25">
      <c r="A172" s="20" t="s">
        <v>15</v>
      </c>
      <c r="B172" s="16">
        <f>+E172+F172+I172</f>
        <v>2178</v>
      </c>
      <c r="C172" s="34">
        <v>1</v>
      </c>
      <c r="D172" s="34">
        <v>6</v>
      </c>
      <c r="E172" s="34">
        <v>205</v>
      </c>
      <c r="F172" s="34">
        <v>742</v>
      </c>
      <c r="G172" s="34">
        <v>17</v>
      </c>
      <c r="H172" s="34">
        <v>125</v>
      </c>
      <c r="I172" s="35">
        <v>1231</v>
      </c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</row>
    <row r="173" spans="1:31" ht="18" customHeight="1" x14ac:dyDescent="0.25">
      <c r="A173" s="20" t="s">
        <v>16</v>
      </c>
      <c r="B173" s="16">
        <f>+E173+F173+I173</f>
        <v>8896</v>
      </c>
      <c r="C173" s="34">
        <v>15</v>
      </c>
      <c r="D173" s="34">
        <v>159</v>
      </c>
      <c r="E173" s="34">
        <v>6927</v>
      </c>
      <c r="F173" s="34">
        <v>1969</v>
      </c>
      <c r="G173" s="34">
        <v>0</v>
      </c>
      <c r="H173" s="34">
        <v>0</v>
      </c>
      <c r="I173" s="35">
        <v>0</v>
      </c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</row>
    <row r="174" spans="1:31" ht="18" customHeight="1" x14ac:dyDescent="0.25">
      <c r="A174" s="19" t="s">
        <v>17</v>
      </c>
      <c r="B174" s="16">
        <f>SUM(B175:B178)</f>
        <v>10717</v>
      </c>
      <c r="C174" s="16">
        <f>SUM(C175:C178)</f>
        <v>4</v>
      </c>
      <c r="D174" s="16">
        <f t="shared" ref="D174:I174" si="48">SUM(D175:D178)</f>
        <v>14</v>
      </c>
      <c r="E174" s="16">
        <f t="shared" si="48"/>
        <v>1851</v>
      </c>
      <c r="F174" s="16">
        <f t="shared" si="48"/>
        <v>8313</v>
      </c>
      <c r="G174" s="16">
        <f t="shared" si="48"/>
        <v>4</v>
      </c>
      <c r="H174" s="16">
        <f t="shared" si="48"/>
        <v>21</v>
      </c>
      <c r="I174" s="16">
        <f t="shared" si="48"/>
        <v>553</v>
      </c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</row>
    <row r="175" spans="1:31" ht="18" customHeight="1" x14ac:dyDescent="0.25">
      <c r="A175" s="20" t="s">
        <v>13</v>
      </c>
      <c r="B175" s="16">
        <f>+E175+F175+I175</f>
        <v>3361</v>
      </c>
      <c r="C175" s="35">
        <v>1</v>
      </c>
      <c r="D175" s="35">
        <v>2</v>
      </c>
      <c r="E175" s="35">
        <v>414</v>
      </c>
      <c r="F175" s="35">
        <v>2947</v>
      </c>
      <c r="G175" s="35">
        <v>0</v>
      </c>
      <c r="H175" s="35">
        <v>0</v>
      </c>
      <c r="I175" s="35">
        <v>0</v>
      </c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</row>
    <row r="176" spans="1:31" ht="18" customHeight="1" x14ac:dyDescent="0.25">
      <c r="A176" s="20" t="s">
        <v>14</v>
      </c>
      <c r="B176" s="16">
        <f>+E176+F176+I176</f>
        <v>3744</v>
      </c>
      <c r="C176" s="35">
        <v>1</v>
      </c>
      <c r="D176" s="35">
        <v>8</v>
      </c>
      <c r="E176" s="35">
        <v>1103</v>
      </c>
      <c r="F176" s="35">
        <v>2624</v>
      </c>
      <c r="G176" s="35">
        <v>1</v>
      </c>
      <c r="H176" s="35">
        <v>4</v>
      </c>
      <c r="I176" s="35">
        <v>17</v>
      </c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</row>
    <row r="177" spans="1:31" ht="18" customHeight="1" x14ac:dyDescent="0.25">
      <c r="A177" s="20" t="s">
        <v>15</v>
      </c>
      <c r="B177" s="16">
        <f>+E177+F177+I177</f>
        <v>2012</v>
      </c>
      <c r="C177" s="35">
        <v>1</v>
      </c>
      <c r="D177" s="35">
        <v>1</v>
      </c>
      <c r="E177" s="35">
        <v>109</v>
      </c>
      <c r="F177" s="35">
        <v>1566</v>
      </c>
      <c r="G177" s="35">
        <v>2</v>
      </c>
      <c r="H177" s="35">
        <v>15</v>
      </c>
      <c r="I177" s="35">
        <v>337</v>
      </c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</row>
    <row r="178" spans="1:31" ht="18" customHeight="1" x14ac:dyDescent="0.25">
      <c r="A178" s="20" t="s">
        <v>16</v>
      </c>
      <c r="B178" s="16">
        <f>+E178+F178+I178</f>
        <v>1600</v>
      </c>
      <c r="C178" s="35">
        <v>1</v>
      </c>
      <c r="D178" s="35">
        <v>3</v>
      </c>
      <c r="E178" s="35">
        <v>225</v>
      </c>
      <c r="F178" s="35">
        <v>1176</v>
      </c>
      <c r="G178" s="35">
        <v>1</v>
      </c>
      <c r="H178" s="35">
        <v>2</v>
      </c>
      <c r="I178" s="35">
        <v>199</v>
      </c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</row>
    <row r="179" spans="1:31" ht="18" customHeight="1" x14ac:dyDescent="0.25">
      <c r="A179" s="19" t="s">
        <v>18</v>
      </c>
      <c r="B179" s="16">
        <f t="shared" ref="B179:I179" si="49">SUM(B180:B182)</f>
        <v>4269</v>
      </c>
      <c r="C179" s="16">
        <f t="shared" si="49"/>
        <v>0</v>
      </c>
      <c r="D179" s="16">
        <f t="shared" si="49"/>
        <v>0</v>
      </c>
      <c r="E179" s="16">
        <f t="shared" si="49"/>
        <v>0</v>
      </c>
      <c r="F179" s="16">
        <f t="shared" si="49"/>
        <v>3415</v>
      </c>
      <c r="G179" s="16">
        <f t="shared" si="49"/>
        <v>1</v>
      </c>
      <c r="H179" s="16">
        <f t="shared" si="49"/>
        <v>1</v>
      </c>
      <c r="I179" s="16">
        <f t="shared" si="49"/>
        <v>854</v>
      </c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</row>
    <row r="180" spans="1:31" ht="15.95" customHeight="1" x14ac:dyDescent="0.25">
      <c r="A180" s="20" t="s">
        <v>13</v>
      </c>
      <c r="B180" s="16">
        <f>+E180+F180+I180</f>
        <v>1423</v>
      </c>
      <c r="C180" s="35">
        <v>0</v>
      </c>
      <c r="D180" s="35">
        <v>0</v>
      </c>
      <c r="E180" s="35">
        <v>0</v>
      </c>
      <c r="F180" s="35">
        <v>1423</v>
      </c>
      <c r="G180" s="35">
        <v>0</v>
      </c>
      <c r="H180" s="35">
        <v>0</v>
      </c>
      <c r="I180" s="35">
        <v>0</v>
      </c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</row>
    <row r="181" spans="1:31" ht="15.95" customHeight="1" x14ac:dyDescent="0.25">
      <c r="A181" s="20" t="s">
        <v>14</v>
      </c>
      <c r="B181" s="16">
        <f>+E181+F181+I181</f>
        <v>1992</v>
      </c>
      <c r="C181" s="35">
        <v>0</v>
      </c>
      <c r="D181" s="35">
        <v>0</v>
      </c>
      <c r="E181" s="35">
        <v>0</v>
      </c>
      <c r="F181" s="35">
        <v>1992</v>
      </c>
      <c r="G181" s="35">
        <v>0</v>
      </c>
      <c r="H181" s="35">
        <v>0</v>
      </c>
      <c r="I181" s="35">
        <v>0</v>
      </c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</row>
    <row r="182" spans="1:31" ht="15.95" customHeight="1" x14ac:dyDescent="0.25">
      <c r="A182" s="20" t="s">
        <v>15</v>
      </c>
      <c r="B182" s="16">
        <f>+E182+F182+I182</f>
        <v>854</v>
      </c>
      <c r="C182" s="35">
        <v>0</v>
      </c>
      <c r="D182" s="35">
        <v>0</v>
      </c>
      <c r="E182" s="35">
        <v>0</v>
      </c>
      <c r="F182" s="35">
        <v>0</v>
      </c>
      <c r="G182" s="35">
        <v>1</v>
      </c>
      <c r="H182" s="35">
        <v>1</v>
      </c>
      <c r="I182" s="35">
        <v>854</v>
      </c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</row>
    <row r="183" spans="1:31" ht="18" customHeight="1" x14ac:dyDescent="0.25">
      <c r="A183" s="19" t="s">
        <v>30</v>
      </c>
      <c r="B183" s="16">
        <f>SUM(B184:B187)</f>
        <v>2461</v>
      </c>
      <c r="C183" s="16">
        <f>SUM(C184:C187)</f>
        <v>0</v>
      </c>
      <c r="D183" s="16">
        <f>SUM(D184:D187)</f>
        <v>0</v>
      </c>
      <c r="E183" s="16">
        <f t="shared" ref="E183:H183" si="50">SUM(E184:E187)</f>
        <v>0</v>
      </c>
      <c r="F183" s="16">
        <f t="shared" si="50"/>
        <v>2461</v>
      </c>
      <c r="G183" s="16">
        <f t="shared" si="50"/>
        <v>0</v>
      </c>
      <c r="H183" s="16">
        <f t="shared" si="50"/>
        <v>0</v>
      </c>
      <c r="I183" s="16">
        <f>SUM(I184:I187)</f>
        <v>0</v>
      </c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</row>
    <row r="184" spans="1:31" ht="18" customHeight="1" x14ac:dyDescent="0.25">
      <c r="A184" s="20" t="s">
        <v>13</v>
      </c>
      <c r="B184" s="16">
        <f>+E184+F184+I184</f>
        <v>1368</v>
      </c>
      <c r="C184" s="35">
        <v>0</v>
      </c>
      <c r="D184" s="35">
        <v>0</v>
      </c>
      <c r="E184" s="35">
        <v>0</v>
      </c>
      <c r="F184" s="35">
        <v>1368</v>
      </c>
      <c r="G184" s="35">
        <v>0</v>
      </c>
      <c r="H184" s="23">
        <v>0</v>
      </c>
      <c r="I184" s="23">
        <v>0</v>
      </c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</row>
    <row r="185" spans="1:31" ht="18" customHeight="1" x14ac:dyDescent="0.25">
      <c r="A185" s="20" t="s">
        <v>14</v>
      </c>
      <c r="B185" s="45">
        <f>+E185+F185+I185</f>
        <v>764</v>
      </c>
      <c r="C185" s="35">
        <v>0</v>
      </c>
      <c r="D185" s="35">
        <v>0</v>
      </c>
      <c r="E185" s="35">
        <v>0</v>
      </c>
      <c r="F185" s="23">
        <v>764</v>
      </c>
      <c r="G185" s="23">
        <v>0</v>
      </c>
      <c r="H185" s="27">
        <v>0</v>
      </c>
      <c r="I185" s="24">
        <v>0</v>
      </c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</row>
    <row r="186" spans="1:31" ht="18" customHeight="1" x14ac:dyDescent="0.25">
      <c r="A186" s="20" t="s">
        <v>15</v>
      </c>
      <c r="B186" s="45">
        <f>+E186+F186+I186</f>
        <v>204</v>
      </c>
      <c r="C186" s="35">
        <v>0</v>
      </c>
      <c r="D186" s="35">
        <v>0</v>
      </c>
      <c r="E186" s="35">
        <v>0</v>
      </c>
      <c r="F186" s="23">
        <v>204</v>
      </c>
      <c r="G186" s="23">
        <v>0</v>
      </c>
      <c r="H186" s="27">
        <v>0</v>
      </c>
      <c r="I186" s="24">
        <v>0</v>
      </c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</row>
    <row r="187" spans="1:31" ht="18" customHeight="1" x14ac:dyDescent="0.25">
      <c r="A187" s="20" t="s">
        <v>16</v>
      </c>
      <c r="B187" s="45">
        <f>+E187+F187+I187</f>
        <v>125</v>
      </c>
      <c r="C187" s="35">
        <v>0</v>
      </c>
      <c r="D187" s="35">
        <v>0</v>
      </c>
      <c r="E187" s="35">
        <v>0</v>
      </c>
      <c r="F187" s="23">
        <v>125</v>
      </c>
      <c r="G187" s="23">
        <v>0</v>
      </c>
      <c r="H187" s="27">
        <v>0</v>
      </c>
      <c r="I187" s="24">
        <v>0</v>
      </c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</row>
    <row r="188" spans="1:31" ht="18" customHeight="1" x14ac:dyDescent="0.25">
      <c r="A188" s="19" t="s">
        <v>19</v>
      </c>
      <c r="B188" s="16">
        <f>SUM(B189:B192)</f>
        <v>17039</v>
      </c>
      <c r="C188" s="16">
        <f>SUM(C189:C192)</f>
        <v>3</v>
      </c>
      <c r="D188" s="16">
        <f t="shared" ref="D188:I188" si="51">SUM(D189:D192)</f>
        <v>3</v>
      </c>
      <c r="E188" s="16">
        <f t="shared" si="51"/>
        <v>1929</v>
      </c>
      <c r="F188" s="16">
        <f t="shared" si="51"/>
        <v>14799</v>
      </c>
      <c r="G188" s="16">
        <f t="shared" si="51"/>
        <v>3</v>
      </c>
      <c r="H188" s="16">
        <f t="shared" si="51"/>
        <v>29</v>
      </c>
      <c r="I188" s="16">
        <f t="shared" si="51"/>
        <v>311</v>
      </c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</row>
    <row r="189" spans="1:31" ht="17.100000000000001" customHeight="1" x14ac:dyDescent="0.25">
      <c r="A189" s="20" t="s">
        <v>13</v>
      </c>
      <c r="B189" s="16">
        <f>+E189+F189+I189</f>
        <v>8655</v>
      </c>
      <c r="C189" s="35">
        <v>0</v>
      </c>
      <c r="D189" s="35">
        <v>0</v>
      </c>
      <c r="E189" s="35">
        <v>0</v>
      </c>
      <c r="F189" s="23">
        <v>8655</v>
      </c>
      <c r="G189" s="23">
        <v>0</v>
      </c>
      <c r="H189" s="23">
        <v>0</v>
      </c>
      <c r="I189" s="23">
        <v>0</v>
      </c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</row>
    <row r="190" spans="1:31" ht="17.100000000000001" customHeight="1" x14ac:dyDescent="0.25">
      <c r="A190" s="20" t="s">
        <v>14</v>
      </c>
      <c r="B190" s="16">
        <f>+E190+F190+I190</f>
        <v>2773</v>
      </c>
      <c r="C190" s="35">
        <v>0</v>
      </c>
      <c r="D190" s="35">
        <v>0</v>
      </c>
      <c r="E190" s="35">
        <v>0</v>
      </c>
      <c r="F190" s="23">
        <v>2766</v>
      </c>
      <c r="G190" s="23">
        <v>1</v>
      </c>
      <c r="H190" s="23">
        <v>1</v>
      </c>
      <c r="I190" s="23">
        <v>7</v>
      </c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</row>
    <row r="191" spans="1:31" ht="17.100000000000001" customHeight="1" x14ac:dyDescent="0.25">
      <c r="A191" s="20" t="s">
        <v>15</v>
      </c>
      <c r="B191" s="16">
        <f>+E191+F191+I191</f>
        <v>2281</v>
      </c>
      <c r="C191" s="35">
        <v>2</v>
      </c>
      <c r="D191" s="35">
        <v>2</v>
      </c>
      <c r="E191" s="35">
        <v>148</v>
      </c>
      <c r="F191" s="23">
        <v>1829</v>
      </c>
      <c r="G191" s="23">
        <v>2</v>
      </c>
      <c r="H191" s="23">
        <v>28</v>
      </c>
      <c r="I191" s="23">
        <v>304</v>
      </c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</row>
    <row r="192" spans="1:31" ht="17.100000000000001" customHeight="1" x14ac:dyDescent="0.25">
      <c r="A192" s="20" t="s">
        <v>16</v>
      </c>
      <c r="B192" s="16">
        <f>+E192+F192+I192</f>
        <v>3330</v>
      </c>
      <c r="C192" s="35">
        <v>1</v>
      </c>
      <c r="D192" s="35">
        <v>1</v>
      </c>
      <c r="E192" s="35">
        <v>1781</v>
      </c>
      <c r="F192" s="23">
        <v>1549</v>
      </c>
      <c r="G192" s="23">
        <v>0</v>
      </c>
      <c r="H192" s="23">
        <v>0</v>
      </c>
      <c r="I192" s="23">
        <v>0</v>
      </c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</row>
    <row r="193" spans="1:31" ht="18" customHeight="1" x14ac:dyDescent="0.25">
      <c r="A193" s="19" t="s">
        <v>20</v>
      </c>
      <c r="B193" s="16">
        <f t="shared" ref="B193:I193" si="52">SUM(B194:B196)</f>
        <v>725</v>
      </c>
      <c r="C193" s="16">
        <f t="shared" si="52"/>
        <v>3</v>
      </c>
      <c r="D193" s="16">
        <f t="shared" si="52"/>
        <v>3</v>
      </c>
      <c r="E193" s="16">
        <f t="shared" si="52"/>
        <v>642</v>
      </c>
      <c r="F193" s="16">
        <f t="shared" si="52"/>
        <v>83</v>
      </c>
      <c r="G193" s="16">
        <f t="shared" si="52"/>
        <v>0</v>
      </c>
      <c r="H193" s="16">
        <f t="shared" si="52"/>
        <v>0</v>
      </c>
      <c r="I193" s="16">
        <f t="shared" si="52"/>
        <v>0</v>
      </c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</row>
    <row r="194" spans="1:31" ht="17.45" customHeight="1" x14ac:dyDescent="0.25">
      <c r="A194" s="20" t="s">
        <v>14</v>
      </c>
      <c r="B194" s="16">
        <f>+E194+F194+I194</f>
        <v>124</v>
      </c>
      <c r="C194" s="35">
        <v>1</v>
      </c>
      <c r="D194" s="35">
        <v>1</v>
      </c>
      <c r="E194" s="35">
        <v>124</v>
      </c>
      <c r="F194" s="35">
        <v>0</v>
      </c>
      <c r="G194" s="35">
        <v>0</v>
      </c>
      <c r="H194" s="35">
        <v>0</v>
      </c>
      <c r="I194" s="35">
        <v>0</v>
      </c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</row>
    <row r="195" spans="1:31" ht="17.45" customHeight="1" x14ac:dyDescent="0.25">
      <c r="A195" s="20" t="s">
        <v>15</v>
      </c>
      <c r="B195" s="16">
        <f>+E195+F195+I195</f>
        <v>83</v>
      </c>
      <c r="C195" s="35">
        <v>0</v>
      </c>
      <c r="D195" s="35">
        <v>0</v>
      </c>
      <c r="E195" s="35">
        <v>0</v>
      </c>
      <c r="F195" s="35">
        <v>83</v>
      </c>
      <c r="G195" s="35">
        <v>0</v>
      </c>
      <c r="H195" s="35">
        <v>0</v>
      </c>
      <c r="I195" s="35">
        <v>0</v>
      </c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</row>
    <row r="196" spans="1:31" ht="17.45" customHeight="1" x14ac:dyDescent="0.25">
      <c r="A196" s="20" t="s">
        <v>16</v>
      </c>
      <c r="B196" s="16">
        <f>+E196+F196+I196</f>
        <v>518</v>
      </c>
      <c r="C196" s="35">
        <v>2</v>
      </c>
      <c r="D196" s="35">
        <v>2</v>
      </c>
      <c r="E196" s="35">
        <v>518</v>
      </c>
      <c r="F196" s="35">
        <v>0</v>
      </c>
      <c r="G196" s="35">
        <v>0</v>
      </c>
      <c r="H196" s="35">
        <v>0</v>
      </c>
      <c r="I196" s="35">
        <v>0</v>
      </c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</row>
    <row r="197" spans="1:31" ht="18" customHeight="1" x14ac:dyDescent="0.25">
      <c r="A197" s="19" t="s">
        <v>21</v>
      </c>
      <c r="B197" s="16">
        <f t="shared" ref="B197:I197" si="53">SUM(B198:B199)</f>
        <v>1641</v>
      </c>
      <c r="C197" s="16">
        <f t="shared" si="53"/>
        <v>0</v>
      </c>
      <c r="D197" s="16">
        <f t="shared" si="53"/>
        <v>0</v>
      </c>
      <c r="E197" s="16">
        <f t="shared" si="53"/>
        <v>0</v>
      </c>
      <c r="F197" s="16">
        <f t="shared" si="53"/>
        <v>1641</v>
      </c>
      <c r="G197" s="16">
        <f t="shared" si="53"/>
        <v>0</v>
      </c>
      <c r="H197" s="16">
        <f t="shared" si="53"/>
        <v>0</v>
      </c>
      <c r="I197" s="16">
        <f t="shared" si="53"/>
        <v>0</v>
      </c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</row>
    <row r="198" spans="1:31" ht="15.95" customHeight="1" x14ac:dyDescent="0.25">
      <c r="A198" s="20" t="s">
        <v>15</v>
      </c>
      <c r="B198" s="16">
        <f>+E198+F198+I198</f>
        <v>170</v>
      </c>
      <c r="C198" s="35">
        <v>0</v>
      </c>
      <c r="D198" s="35">
        <v>0</v>
      </c>
      <c r="E198" s="35">
        <v>0</v>
      </c>
      <c r="F198" s="35">
        <v>170</v>
      </c>
      <c r="G198" s="35">
        <v>0</v>
      </c>
      <c r="H198" s="35">
        <v>0</v>
      </c>
      <c r="I198" s="35">
        <v>0</v>
      </c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</row>
    <row r="199" spans="1:31" ht="15.95" customHeight="1" x14ac:dyDescent="0.25">
      <c r="A199" s="20" t="s">
        <v>16</v>
      </c>
      <c r="B199" s="16">
        <f>+E199+F199+I199</f>
        <v>1471</v>
      </c>
      <c r="C199" s="35">
        <v>0</v>
      </c>
      <c r="D199" s="35">
        <v>0</v>
      </c>
      <c r="E199" s="35">
        <v>0</v>
      </c>
      <c r="F199" s="35">
        <v>1471</v>
      </c>
      <c r="G199" s="35">
        <v>0</v>
      </c>
      <c r="H199" s="35">
        <v>0</v>
      </c>
      <c r="I199" s="35">
        <v>0</v>
      </c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</row>
    <row r="200" spans="1:31" ht="20.100000000000001" customHeight="1" x14ac:dyDescent="0.25">
      <c r="A200" s="17" t="s">
        <v>42</v>
      </c>
      <c r="B200" s="16"/>
      <c r="C200" s="35"/>
      <c r="D200" s="35"/>
      <c r="E200" s="35"/>
      <c r="F200" s="35"/>
      <c r="G200" s="35"/>
      <c r="H200" s="35"/>
      <c r="I200" s="35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</row>
    <row r="201" spans="1:31" ht="20.100000000000001" customHeight="1" x14ac:dyDescent="0.25">
      <c r="A201" s="19" t="s">
        <v>40</v>
      </c>
      <c r="B201" s="16">
        <f t="shared" ref="B201:I201" si="54">SUM(B202:B204)</f>
        <v>337</v>
      </c>
      <c r="C201" s="16">
        <f t="shared" si="54"/>
        <v>1</v>
      </c>
      <c r="D201" s="16">
        <f t="shared" si="54"/>
        <v>1</v>
      </c>
      <c r="E201" s="16">
        <f t="shared" si="54"/>
        <v>252</v>
      </c>
      <c r="F201" s="16">
        <f t="shared" si="54"/>
        <v>8</v>
      </c>
      <c r="G201" s="16">
        <f t="shared" si="54"/>
        <v>2</v>
      </c>
      <c r="H201" s="16">
        <f t="shared" si="54"/>
        <v>2</v>
      </c>
      <c r="I201" s="16">
        <f t="shared" si="54"/>
        <v>77</v>
      </c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</row>
    <row r="202" spans="1:31" ht="20.100000000000001" customHeight="1" x14ac:dyDescent="0.25">
      <c r="A202" s="20" t="s">
        <v>13</v>
      </c>
      <c r="B202" s="16">
        <f>+E202+F202+I202</f>
        <v>8</v>
      </c>
      <c r="C202" s="35">
        <v>0</v>
      </c>
      <c r="D202" s="35">
        <v>0</v>
      </c>
      <c r="E202" s="35">
        <v>0</v>
      </c>
      <c r="F202" s="35">
        <v>8</v>
      </c>
      <c r="G202" s="23">
        <v>0</v>
      </c>
      <c r="H202" s="23">
        <v>0</v>
      </c>
      <c r="I202" s="23">
        <v>0</v>
      </c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</row>
    <row r="203" spans="1:31" ht="20.100000000000001" customHeight="1" x14ac:dyDescent="0.25">
      <c r="A203" s="20" t="s">
        <v>14</v>
      </c>
      <c r="B203" s="16">
        <f>+E203+F203+I203</f>
        <v>258</v>
      </c>
      <c r="C203" s="35">
        <v>1</v>
      </c>
      <c r="D203" s="35">
        <v>1</v>
      </c>
      <c r="E203" s="35">
        <v>252</v>
      </c>
      <c r="F203" s="35">
        <v>0</v>
      </c>
      <c r="G203" s="23">
        <v>1</v>
      </c>
      <c r="H203" s="23">
        <v>1</v>
      </c>
      <c r="I203" s="23">
        <v>6</v>
      </c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</row>
    <row r="204" spans="1:31" ht="20.100000000000001" customHeight="1" x14ac:dyDescent="0.25">
      <c r="A204" s="20" t="s">
        <v>15</v>
      </c>
      <c r="B204" s="16">
        <f>+E204+F204+I204</f>
        <v>71</v>
      </c>
      <c r="C204" s="35">
        <v>0</v>
      </c>
      <c r="D204" s="35">
        <v>0</v>
      </c>
      <c r="E204" s="35">
        <v>0</v>
      </c>
      <c r="F204" s="23">
        <v>0</v>
      </c>
      <c r="G204" s="23">
        <v>1</v>
      </c>
      <c r="H204" s="23">
        <v>1</v>
      </c>
      <c r="I204" s="23">
        <v>71</v>
      </c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</row>
    <row r="205" spans="1:31" ht="20.100000000000001" customHeight="1" x14ac:dyDescent="0.25">
      <c r="A205" s="18" t="s">
        <v>31</v>
      </c>
      <c r="B205" s="16">
        <f>B206+B211+B214+B219+B224+B229+B231+B236</f>
        <v>214221</v>
      </c>
      <c r="C205" s="16">
        <f>C206+C211+C214+C219+C224+C229+C231+C236</f>
        <v>1553</v>
      </c>
      <c r="D205" s="16">
        <f t="shared" ref="D205:I205" si="55">D206+D211+D214+D219+D224+D229+D231+D236</f>
        <v>1597</v>
      </c>
      <c r="E205" s="16">
        <f t="shared" si="55"/>
        <v>111237</v>
      </c>
      <c r="F205" s="16">
        <f t="shared" si="55"/>
        <v>86821</v>
      </c>
      <c r="G205" s="16">
        <f t="shared" si="55"/>
        <v>2869</v>
      </c>
      <c r="H205" s="16">
        <f t="shared" si="55"/>
        <v>3095</v>
      </c>
      <c r="I205" s="16">
        <f t="shared" si="55"/>
        <v>16163</v>
      </c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</row>
    <row r="206" spans="1:31" ht="20.100000000000001" customHeight="1" x14ac:dyDescent="0.25">
      <c r="A206" s="19" t="s">
        <v>12</v>
      </c>
      <c r="B206" s="16">
        <f>SUM(B207:B210)</f>
        <v>180723</v>
      </c>
      <c r="C206" s="16">
        <f>SUM(C207:C210)</f>
        <v>1540</v>
      </c>
      <c r="D206" s="16">
        <f t="shared" ref="D206:I206" si="56">SUM(D207:D210)</f>
        <v>1540</v>
      </c>
      <c r="E206" s="16">
        <f t="shared" si="56"/>
        <v>90877</v>
      </c>
      <c r="F206" s="16">
        <f t="shared" si="56"/>
        <v>76430</v>
      </c>
      <c r="G206" s="16">
        <f t="shared" si="56"/>
        <v>2817</v>
      </c>
      <c r="H206" s="16">
        <f t="shared" si="56"/>
        <v>2817</v>
      </c>
      <c r="I206" s="16">
        <f t="shared" si="56"/>
        <v>13416</v>
      </c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</row>
    <row r="207" spans="1:31" ht="20.100000000000001" customHeight="1" x14ac:dyDescent="0.25">
      <c r="A207" s="20" t="s">
        <v>13</v>
      </c>
      <c r="B207" s="16">
        <f>+E207+F207+I207</f>
        <v>50057</v>
      </c>
      <c r="C207" s="27">
        <v>79</v>
      </c>
      <c r="D207" s="27">
        <v>79</v>
      </c>
      <c r="E207" s="27">
        <v>3493</v>
      </c>
      <c r="F207" s="27">
        <v>46001</v>
      </c>
      <c r="G207" s="27">
        <v>145</v>
      </c>
      <c r="H207" s="27">
        <v>145</v>
      </c>
      <c r="I207" s="23">
        <v>563</v>
      </c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</row>
    <row r="208" spans="1:31" ht="20.100000000000001" customHeight="1" x14ac:dyDescent="0.25">
      <c r="A208" s="20" t="s">
        <v>14</v>
      </c>
      <c r="B208" s="16">
        <f>+E208+F208+I208</f>
        <v>80988</v>
      </c>
      <c r="C208" s="27">
        <v>1081</v>
      </c>
      <c r="D208" s="27">
        <v>1081</v>
      </c>
      <c r="E208" s="27">
        <v>64866</v>
      </c>
      <c r="F208" s="27">
        <v>13672</v>
      </c>
      <c r="G208" s="27">
        <v>1384</v>
      </c>
      <c r="H208" s="27">
        <v>1384</v>
      </c>
      <c r="I208" s="23">
        <v>2450</v>
      </c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</row>
    <row r="209" spans="1:31" ht="20.100000000000001" customHeight="1" x14ac:dyDescent="0.25">
      <c r="A209" s="20" t="s">
        <v>15</v>
      </c>
      <c r="B209" s="16">
        <f>+E209+F209+I209</f>
        <v>25627</v>
      </c>
      <c r="C209" s="27">
        <v>165</v>
      </c>
      <c r="D209" s="27">
        <v>165</v>
      </c>
      <c r="E209" s="27">
        <v>7468</v>
      </c>
      <c r="F209" s="27">
        <v>7966</v>
      </c>
      <c r="G209" s="27">
        <v>1251</v>
      </c>
      <c r="H209" s="27">
        <v>1251</v>
      </c>
      <c r="I209" s="23">
        <v>10193</v>
      </c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</row>
    <row r="210" spans="1:31" ht="20.100000000000001" customHeight="1" x14ac:dyDescent="0.25">
      <c r="A210" s="20" t="s">
        <v>16</v>
      </c>
      <c r="B210" s="21">
        <f>+E210+F210+I210</f>
        <v>24051</v>
      </c>
      <c r="C210" s="37">
        <v>215</v>
      </c>
      <c r="D210" s="27">
        <v>215</v>
      </c>
      <c r="E210" s="27">
        <v>15050</v>
      </c>
      <c r="F210" s="27">
        <v>8791</v>
      </c>
      <c r="G210" s="27">
        <v>37</v>
      </c>
      <c r="H210" s="27">
        <v>37</v>
      </c>
      <c r="I210" s="23">
        <v>210</v>
      </c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</row>
    <row r="211" spans="1:31" ht="20.100000000000001" customHeight="1" x14ac:dyDescent="0.25">
      <c r="A211" s="19" t="s">
        <v>23</v>
      </c>
      <c r="B211" s="21">
        <f t="shared" ref="B211:I211" si="57">SUM(B212:B213)</f>
        <v>38</v>
      </c>
      <c r="C211" s="52">
        <f t="shared" si="57"/>
        <v>0</v>
      </c>
      <c r="D211" s="16">
        <f t="shared" si="57"/>
        <v>0</v>
      </c>
      <c r="E211" s="16">
        <f t="shared" si="57"/>
        <v>0</v>
      </c>
      <c r="F211" s="16">
        <f t="shared" si="57"/>
        <v>15</v>
      </c>
      <c r="G211" s="16">
        <f t="shared" si="57"/>
        <v>1</v>
      </c>
      <c r="H211" s="16">
        <f t="shared" si="57"/>
        <v>2</v>
      </c>
      <c r="I211" s="16">
        <f t="shared" si="57"/>
        <v>23</v>
      </c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</row>
    <row r="212" spans="1:31" ht="20.100000000000001" customHeight="1" x14ac:dyDescent="0.25">
      <c r="A212" s="20" t="s">
        <v>13</v>
      </c>
      <c r="B212" s="21">
        <f>+E212+F212+I212</f>
        <v>15</v>
      </c>
      <c r="C212" s="22">
        <v>0</v>
      </c>
      <c r="D212" s="22">
        <v>0</v>
      </c>
      <c r="E212" s="22">
        <v>0</v>
      </c>
      <c r="F212" s="22">
        <v>15</v>
      </c>
      <c r="G212" s="22">
        <v>0</v>
      </c>
      <c r="H212" s="22">
        <v>0</v>
      </c>
      <c r="I212" s="29">
        <v>0</v>
      </c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</row>
    <row r="213" spans="1:31" ht="20.100000000000001" customHeight="1" x14ac:dyDescent="0.25">
      <c r="A213" s="20" t="s">
        <v>14</v>
      </c>
      <c r="B213" s="21">
        <f>+E213+F213+I213</f>
        <v>23</v>
      </c>
      <c r="C213" s="22">
        <v>0</v>
      </c>
      <c r="D213" s="22">
        <v>0</v>
      </c>
      <c r="E213" s="22">
        <v>0</v>
      </c>
      <c r="F213" s="22">
        <v>0</v>
      </c>
      <c r="G213" s="22">
        <v>1</v>
      </c>
      <c r="H213" s="22">
        <v>2</v>
      </c>
      <c r="I213" s="29">
        <v>23</v>
      </c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</row>
    <row r="214" spans="1:31" ht="20.100000000000001" customHeight="1" x14ac:dyDescent="0.25">
      <c r="A214" s="19" t="s">
        <v>45</v>
      </c>
      <c r="B214" s="21">
        <f>SUM(B215:B218)</f>
        <v>4184</v>
      </c>
      <c r="C214" s="52">
        <f>SUM(C215:C218)</f>
        <v>4</v>
      </c>
      <c r="D214" s="16">
        <f t="shared" ref="D214:I214" si="58">SUM(D215:D218)</f>
        <v>34</v>
      </c>
      <c r="E214" s="16">
        <f t="shared" si="58"/>
        <v>1897</v>
      </c>
      <c r="F214" s="16">
        <f t="shared" si="58"/>
        <v>1461</v>
      </c>
      <c r="G214" s="16">
        <f t="shared" si="58"/>
        <v>35</v>
      </c>
      <c r="H214" s="16">
        <f t="shared" si="58"/>
        <v>155</v>
      </c>
      <c r="I214" s="16">
        <f t="shared" si="58"/>
        <v>826</v>
      </c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</row>
    <row r="215" spans="1:31" ht="20.100000000000001" customHeight="1" x14ac:dyDescent="0.25">
      <c r="A215" s="20" t="s">
        <v>13</v>
      </c>
      <c r="B215" s="21">
        <f>+E215+F215+I215</f>
        <v>2066</v>
      </c>
      <c r="C215" s="22">
        <v>1</v>
      </c>
      <c r="D215" s="22">
        <v>11</v>
      </c>
      <c r="E215" s="22">
        <v>1163</v>
      </c>
      <c r="F215" s="22">
        <v>903</v>
      </c>
      <c r="G215" s="22">
        <v>0</v>
      </c>
      <c r="H215" s="22">
        <v>0</v>
      </c>
      <c r="I215" s="29">
        <v>0</v>
      </c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</row>
    <row r="216" spans="1:31" ht="20.100000000000001" customHeight="1" x14ac:dyDescent="0.25">
      <c r="A216" s="20" t="s">
        <v>14</v>
      </c>
      <c r="B216" s="21">
        <f>+E216+F216+I216</f>
        <v>1073</v>
      </c>
      <c r="C216" s="22">
        <v>2</v>
      </c>
      <c r="D216" s="22">
        <v>7</v>
      </c>
      <c r="E216" s="22">
        <v>262</v>
      </c>
      <c r="F216" s="22">
        <v>275</v>
      </c>
      <c r="G216" s="22">
        <v>28</v>
      </c>
      <c r="H216" s="22">
        <v>117</v>
      </c>
      <c r="I216" s="29">
        <v>536</v>
      </c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</row>
    <row r="217" spans="1:31" ht="20.100000000000001" customHeight="1" x14ac:dyDescent="0.25">
      <c r="A217" s="20" t="s">
        <v>15</v>
      </c>
      <c r="B217" s="21">
        <f>+E217+F217+I217</f>
        <v>560</v>
      </c>
      <c r="C217" s="22">
        <v>0</v>
      </c>
      <c r="D217" s="22">
        <v>0</v>
      </c>
      <c r="E217" s="22">
        <v>0</v>
      </c>
      <c r="F217" s="22">
        <v>270</v>
      </c>
      <c r="G217" s="22">
        <v>7</v>
      </c>
      <c r="H217" s="22">
        <v>38</v>
      </c>
      <c r="I217" s="29">
        <v>290</v>
      </c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</row>
    <row r="218" spans="1:31" ht="20.100000000000001" customHeight="1" x14ac:dyDescent="0.25">
      <c r="A218" s="20" t="s">
        <v>16</v>
      </c>
      <c r="B218" s="21">
        <f>+E218+F218+I218</f>
        <v>485</v>
      </c>
      <c r="C218" s="22">
        <v>1</v>
      </c>
      <c r="D218" s="22">
        <v>16</v>
      </c>
      <c r="E218" s="22">
        <v>472</v>
      </c>
      <c r="F218" s="22">
        <v>13</v>
      </c>
      <c r="G218" s="22">
        <v>0</v>
      </c>
      <c r="H218" s="22">
        <v>0</v>
      </c>
      <c r="I218" s="29">
        <v>0</v>
      </c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</row>
    <row r="219" spans="1:31" ht="20.100000000000001" customHeight="1" x14ac:dyDescent="0.25">
      <c r="A219" s="19" t="s">
        <v>17</v>
      </c>
      <c r="B219" s="16">
        <f>SUM(B220:B223)</f>
        <v>12735</v>
      </c>
      <c r="C219" s="16">
        <f>SUM(C220:C223)</f>
        <v>4</v>
      </c>
      <c r="D219" s="16">
        <f>SUM(D220:D223)</f>
        <v>11</v>
      </c>
      <c r="E219" s="16">
        <f t="shared" ref="E219:I219" si="59">SUM(E220:E223)</f>
        <v>7685</v>
      </c>
      <c r="F219" s="16">
        <f t="shared" si="59"/>
        <v>4185</v>
      </c>
      <c r="G219" s="16">
        <f t="shared" si="59"/>
        <v>8</v>
      </c>
      <c r="H219" s="16">
        <f t="shared" si="59"/>
        <v>59</v>
      </c>
      <c r="I219" s="16">
        <f t="shared" si="59"/>
        <v>865</v>
      </c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</row>
    <row r="220" spans="1:31" ht="20.100000000000001" customHeight="1" x14ac:dyDescent="0.25">
      <c r="A220" s="20" t="s">
        <v>13</v>
      </c>
      <c r="B220" s="21">
        <f>+E220+F220+I220</f>
        <v>1806</v>
      </c>
      <c r="C220" s="36">
        <v>0</v>
      </c>
      <c r="D220" s="36">
        <v>0</v>
      </c>
      <c r="E220" s="36">
        <v>0</v>
      </c>
      <c r="F220" s="36">
        <v>1774</v>
      </c>
      <c r="G220" s="36">
        <v>1</v>
      </c>
      <c r="H220" s="36">
        <v>18</v>
      </c>
      <c r="I220" s="32">
        <v>32</v>
      </c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</row>
    <row r="221" spans="1:31" ht="20.100000000000001" customHeight="1" x14ac:dyDescent="0.25">
      <c r="A221" s="20" t="s">
        <v>14</v>
      </c>
      <c r="B221" s="21">
        <f>+E221+F221+I221</f>
        <v>2269</v>
      </c>
      <c r="C221" s="36">
        <v>2</v>
      </c>
      <c r="D221" s="36">
        <v>4</v>
      </c>
      <c r="E221" s="36">
        <v>650</v>
      </c>
      <c r="F221" s="36">
        <v>1492</v>
      </c>
      <c r="G221" s="36">
        <v>3</v>
      </c>
      <c r="H221" s="36">
        <v>18</v>
      </c>
      <c r="I221" s="32">
        <v>127</v>
      </c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</row>
    <row r="222" spans="1:31" ht="20.100000000000001" customHeight="1" x14ac:dyDescent="0.25">
      <c r="A222" s="20" t="s">
        <v>15</v>
      </c>
      <c r="B222" s="21">
        <f>+E222+F222+I222</f>
        <v>1116</v>
      </c>
      <c r="C222" s="36">
        <v>0</v>
      </c>
      <c r="D222" s="36">
        <v>0</v>
      </c>
      <c r="E222" s="36">
        <v>0</v>
      </c>
      <c r="F222" s="36">
        <v>410</v>
      </c>
      <c r="G222" s="36">
        <v>4</v>
      </c>
      <c r="H222" s="36">
        <v>23</v>
      </c>
      <c r="I222" s="32">
        <v>706</v>
      </c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</row>
    <row r="223" spans="1:31" ht="20.100000000000001" customHeight="1" x14ac:dyDescent="0.25">
      <c r="A223" s="20" t="s">
        <v>16</v>
      </c>
      <c r="B223" s="16">
        <f>+E223+F223+I223</f>
        <v>7544</v>
      </c>
      <c r="C223" s="36">
        <v>2</v>
      </c>
      <c r="D223" s="36">
        <v>7</v>
      </c>
      <c r="E223" s="36">
        <v>7035</v>
      </c>
      <c r="F223" s="36">
        <v>509</v>
      </c>
      <c r="G223" s="36">
        <v>0</v>
      </c>
      <c r="H223" s="36">
        <v>0</v>
      </c>
      <c r="I223" s="32">
        <v>0</v>
      </c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</row>
    <row r="224" spans="1:31" ht="20.100000000000001" customHeight="1" x14ac:dyDescent="0.25">
      <c r="A224" s="19" t="s">
        <v>18</v>
      </c>
      <c r="B224" s="45">
        <f>SUM(B225:B228)</f>
        <v>9399</v>
      </c>
      <c r="C224" s="16">
        <f>SUM(C225:C228)</f>
        <v>1</v>
      </c>
      <c r="D224" s="16">
        <f t="shared" ref="D224:I224" si="60">SUM(D225:D228)</f>
        <v>1</v>
      </c>
      <c r="E224" s="16">
        <f t="shared" si="60"/>
        <v>8536</v>
      </c>
      <c r="F224" s="16">
        <f t="shared" si="60"/>
        <v>545</v>
      </c>
      <c r="G224" s="16">
        <f t="shared" si="60"/>
        <v>2</v>
      </c>
      <c r="H224" s="16">
        <f t="shared" si="60"/>
        <v>8</v>
      </c>
      <c r="I224" s="16">
        <f t="shared" si="60"/>
        <v>318</v>
      </c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</row>
    <row r="225" spans="1:31" ht="20.100000000000001" customHeight="1" x14ac:dyDescent="0.25">
      <c r="A225" s="20" t="s">
        <v>13</v>
      </c>
      <c r="B225" s="16">
        <f>+E225+F225+I225</f>
        <v>137</v>
      </c>
      <c r="C225" s="35">
        <v>0</v>
      </c>
      <c r="D225" s="35">
        <v>0</v>
      </c>
      <c r="E225" s="35">
        <v>0</v>
      </c>
      <c r="F225" s="23">
        <v>137</v>
      </c>
      <c r="G225" s="23">
        <v>0</v>
      </c>
      <c r="H225" s="23">
        <v>0</v>
      </c>
      <c r="I225" s="23">
        <v>0</v>
      </c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</row>
    <row r="226" spans="1:31" ht="20.100000000000001" customHeight="1" x14ac:dyDescent="0.25">
      <c r="A226" s="20" t="s">
        <v>14</v>
      </c>
      <c r="B226" s="16">
        <f>+E226+F226+I226</f>
        <v>408</v>
      </c>
      <c r="C226" s="35">
        <v>0</v>
      </c>
      <c r="D226" s="35">
        <v>0</v>
      </c>
      <c r="E226" s="35">
        <v>0</v>
      </c>
      <c r="F226" s="23">
        <v>408</v>
      </c>
      <c r="G226" s="23">
        <v>0</v>
      </c>
      <c r="H226" s="23">
        <v>0</v>
      </c>
      <c r="I226" s="23">
        <v>0</v>
      </c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</row>
    <row r="227" spans="1:31" ht="20.100000000000001" customHeight="1" x14ac:dyDescent="0.25">
      <c r="A227" s="20" t="s">
        <v>15</v>
      </c>
      <c r="B227" s="16">
        <f>+E227+F227+I227</f>
        <v>318</v>
      </c>
      <c r="C227" s="35">
        <v>0</v>
      </c>
      <c r="D227" s="35">
        <v>0</v>
      </c>
      <c r="E227" s="35">
        <v>0</v>
      </c>
      <c r="F227" s="23">
        <v>0</v>
      </c>
      <c r="G227" s="23">
        <v>2</v>
      </c>
      <c r="H227" s="23">
        <v>8</v>
      </c>
      <c r="I227" s="23">
        <v>318</v>
      </c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</row>
    <row r="228" spans="1:31" ht="20.100000000000001" customHeight="1" x14ac:dyDescent="0.25">
      <c r="A228" s="38" t="s">
        <v>16</v>
      </c>
      <c r="B228" s="46">
        <f>+E228+F228+I228</f>
        <v>8536</v>
      </c>
      <c r="C228" s="35">
        <v>1</v>
      </c>
      <c r="D228" s="35">
        <v>1</v>
      </c>
      <c r="E228" s="35">
        <v>8536</v>
      </c>
      <c r="F228" s="35">
        <v>0</v>
      </c>
      <c r="G228" s="23">
        <v>0</v>
      </c>
      <c r="H228" s="23">
        <v>0</v>
      </c>
      <c r="I228" s="23">
        <v>0</v>
      </c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</row>
    <row r="229" spans="1:31" ht="20.100000000000001" customHeight="1" x14ac:dyDescent="0.25">
      <c r="A229" s="19" t="s">
        <v>30</v>
      </c>
      <c r="B229" s="45">
        <f t="shared" ref="B229:I229" si="61">SUM(B230:B230)</f>
        <v>720</v>
      </c>
      <c r="C229" s="16">
        <f t="shared" si="61"/>
        <v>1</v>
      </c>
      <c r="D229" s="16">
        <f t="shared" si="61"/>
        <v>1</v>
      </c>
      <c r="E229" s="16">
        <f t="shared" si="61"/>
        <v>720</v>
      </c>
      <c r="F229" s="16">
        <f t="shared" si="61"/>
        <v>0</v>
      </c>
      <c r="G229" s="16">
        <f t="shared" si="61"/>
        <v>0</v>
      </c>
      <c r="H229" s="16">
        <f t="shared" si="61"/>
        <v>0</v>
      </c>
      <c r="I229" s="16">
        <f t="shared" si="61"/>
        <v>0</v>
      </c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</row>
    <row r="230" spans="1:31" ht="20.100000000000001" customHeight="1" x14ac:dyDescent="0.25">
      <c r="A230" s="38" t="s">
        <v>16</v>
      </c>
      <c r="B230" s="46">
        <f>+E230+F230+I230</f>
        <v>720</v>
      </c>
      <c r="C230" s="35">
        <v>1</v>
      </c>
      <c r="D230" s="35">
        <v>1</v>
      </c>
      <c r="E230" s="35">
        <v>720</v>
      </c>
      <c r="F230" s="35">
        <v>0</v>
      </c>
      <c r="G230" s="23">
        <v>0</v>
      </c>
      <c r="H230" s="23">
        <v>0</v>
      </c>
      <c r="I230" s="23">
        <v>0</v>
      </c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</row>
    <row r="231" spans="1:31" ht="20.100000000000001" customHeight="1" x14ac:dyDescent="0.25">
      <c r="A231" s="19" t="s">
        <v>19</v>
      </c>
      <c r="B231" s="45">
        <f>SUM(B232:B235)</f>
        <v>6045</v>
      </c>
      <c r="C231" s="16">
        <f>SUM(C232:C235)</f>
        <v>2</v>
      </c>
      <c r="D231" s="16">
        <f t="shared" ref="D231:I231" si="62">SUM(D232:D235)</f>
        <v>8</v>
      </c>
      <c r="E231" s="16">
        <f t="shared" si="62"/>
        <v>1291</v>
      </c>
      <c r="F231" s="16">
        <f t="shared" si="62"/>
        <v>4039</v>
      </c>
      <c r="G231" s="16">
        <f t="shared" si="62"/>
        <v>6</v>
      </c>
      <c r="H231" s="16">
        <f t="shared" si="62"/>
        <v>54</v>
      </c>
      <c r="I231" s="16">
        <f t="shared" si="62"/>
        <v>715</v>
      </c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</row>
    <row r="232" spans="1:31" ht="18" customHeight="1" x14ac:dyDescent="0.25">
      <c r="A232" s="20" t="s">
        <v>13</v>
      </c>
      <c r="B232" s="16">
        <f>+E232+F232+I232</f>
        <v>3185</v>
      </c>
      <c r="C232" s="35">
        <v>0</v>
      </c>
      <c r="D232" s="35">
        <v>0</v>
      </c>
      <c r="E232" s="35">
        <v>0</v>
      </c>
      <c r="F232" s="23">
        <v>3185</v>
      </c>
      <c r="G232" s="23">
        <v>0</v>
      </c>
      <c r="H232" s="23">
        <v>0</v>
      </c>
      <c r="I232" s="23">
        <v>0</v>
      </c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</row>
    <row r="233" spans="1:31" ht="18" customHeight="1" x14ac:dyDescent="0.25">
      <c r="A233" s="20" t="s">
        <v>14</v>
      </c>
      <c r="B233" s="16">
        <f>+E233+F233+I233</f>
        <v>1203</v>
      </c>
      <c r="C233" s="35">
        <v>0</v>
      </c>
      <c r="D233" s="35">
        <v>0</v>
      </c>
      <c r="E233" s="35">
        <v>0</v>
      </c>
      <c r="F233" s="23">
        <v>513</v>
      </c>
      <c r="G233" s="23">
        <v>5</v>
      </c>
      <c r="H233" s="23">
        <v>53</v>
      </c>
      <c r="I233" s="23">
        <v>690</v>
      </c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</row>
    <row r="234" spans="1:31" ht="18" customHeight="1" x14ac:dyDescent="0.25">
      <c r="A234" s="20" t="s">
        <v>15</v>
      </c>
      <c r="B234" s="16">
        <f>+E234+F234+I234</f>
        <v>206</v>
      </c>
      <c r="C234" s="35">
        <v>0</v>
      </c>
      <c r="D234" s="35">
        <v>0</v>
      </c>
      <c r="E234" s="35">
        <v>0</v>
      </c>
      <c r="F234" s="23">
        <v>181</v>
      </c>
      <c r="G234" s="23">
        <v>1</v>
      </c>
      <c r="H234" s="23">
        <v>1</v>
      </c>
      <c r="I234" s="23">
        <v>25</v>
      </c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</row>
    <row r="235" spans="1:31" ht="18" customHeight="1" x14ac:dyDescent="0.25">
      <c r="A235" s="38" t="s">
        <v>16</v>
      </c>
      <c r="B235" s="46">
        <f>+E235+F235+I235</f>
        <v>1451</v>
      </c>
      <c r="C235" s="35">
        <v>2</v>
      </c>
      <c r="D235" s="35">
        <v>8</v>
      </c>
      <c r="E235" s="35">
        <v>1291</v>
      </c>
      <c r="F235" s="35">
        <v>160</v>
      </c>
      <c r="G235" s="23">
        <v>0</v>
      </c>
      <c r="H235" s="23">
        <v>0</v>
      </c>
      <c r="I235" s="23">
        <v>0</v>
      </c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</row>
    <row r="236" spans="1:31" ht="20.100000000000001" customHeight="1" x14ac:dyDescent="0.25">
      <c r="A236" s="19" t="s">
        <v>36</v>
      </c>
      <c r="B236" s="45">
        <f>SUM(B237:B240)</f>
        <v>377</v>
      </c>
      <c r="C236" s="16">
        <f>SUM(C237:C240)</f>
        <v>1</v>
      </c>
      <c r="D236" s="16">
        <f t="shared" ref="D236:I236" si="63">SUM(D237:D240)</f>
        <v>2</v>
      </c>
      <c r="E236" s="16">
        <f t="shared" si="63"/>
        <v>231</v>
      </c>
      <c r="F236" s="16">
        <f t="shared" si="63"/>
        <v>146</v>
      </c>
      <c r="G236" s="16">
        <f t="shared" si="63"/>
        <v>0</v>
      </c>
      <c r="H236" s="16">
        <f t="shared" si="63"/>
        <v>0</v>
      </c>
      <c r="I236" s="16">
        <f t="shared" si="63"/>
        <v>0</v>
      </c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</row>
    <row r="237" spans="1:31" ht="18" customHeight="1" x14ac:dyDescent="0.25">
      <c r="A237" s="20" t="s">
        <v>13</v>
      </c>
      <c r="B237" s="16">
        <f>+E237+F237+I237</f>
        <v>44</v>
      </c>
      <c r="C237" s="35">
        <v>0</v>
      </c>
      <c r="D237" s="35">
        <v>0</v>
      </c>
      <c r="E237" s="35">
        <v>0</v>
      </c>
      <c r="F237" s="23">
        <v>44</v>
      </c>
      <c r="G237" s="23">
        <v>0</v>
      </c>
      <c r="H237" s="23">
        <v>0</v>
      </c>
      <c r="I237" s="23">
        <v>0</v>
      </c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</row>
    <row r="238" spans="1:31" ht="18" customHeight="1" x14ac:dyDescent="0.25">
      <c r="A238" s="20" t="s">
        <v>14</v>
      </c>
      <c r="B238" s="16">
        <f>+E238+F238+I238</f>
        <v>29</v>
      </c>
      <c r="C238" s="35">
        <v>0</v>
      </c>
      <c r="D238" s="35">
        <v>0</v>
      </c>
      <c r="E238" s="35">
        <v>0</v>
      </c>
      <c r="F238" s="23">
        <v>29</v>
      </c>
      <c r="G238" s="23">
        <v>0</v>
      </c>
      <c r="H238" s="23">
        <v>0</v>
      </c>
      <c r="I238" s="23">
        <v>0</v>
      </c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</row>
    <row r="239" spans="1:31" ht="18" customHeight="1" x14ac:dyDescent="0.25">
      <c r="A239" s="20" t="s">
        <v>15</v>
      </c>
      <c r="B239" s="16">
        <f>+E239+F239+I239</f>
        <v>44</v>
      </c>
      <c r="C239" s="35">
        <v>0</v>
      </c>
      <c r="D239" s="35">
        <v>0</v>
      </c>
      <c r="E239" s="35">
        <v>0</v>
      </c>
      <c r="F239" s="23">
        <v>44</v>
      </c>
      <c r="G239" s="23">
        <v>0</v>
      </c>
      <c r="H239" s="23">
        <v>0</v>
      </c>
      <c r="I239" s="23">
        <v>0</v>
      </c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</row>
    <row r="240" spans="1:31" ht="18" customHeight="1" x14ac:dyDescent="0.25">
      <c r="A240" s="38" t="s">
        <v>16</v>
      </c>
      <c r="B240" s="46">
        <f>+E240+F240+I240</f>
        <v>260</v>
      </c>
      <c r="C240" s="35">
        <v>1</v>
      </c>
      <c r="D240" s="35">
        <v>2</v>
      </c>
      <c r="E240" s="35">
        <v>231</v>
      </c>
      <c r="F240" s="35">
        <v>29</v>
      </c>
      <c r="G240" s="23">
        <v>0</v>
      </c>
      <c r="H240" s="23">
        <v>0</v>
      </c>
      <c r="I240" s="23">
        <v>0</v>
      </c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</row>
    <row r="241" spans="1:31" ht="8.25" customHeight="1" x14ac:dyDescent="0.25">
      <c r="A241" s="39"/>
      <c r="B241" s="49"/>
      <c r="C241" s="41"/>
      <c r="D241" s="41"/>
      <c r="E241" s="41"/>
      <c r="F241" s="40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</row>
    <row r="242" spans="1:31" x14ac:dyDescent="0.25">
      <c r="A242" s="8" t="s">
        <v>41</v>
      </c>
      <c r="B242" s="8"/>
      <c r="C242" s="9"/>
      <c r="D242" s="9"/>
      <c r="E242" s="10"/>
      <c r="F242" s="9"/>
      <c r="G242" s="9"/>
      <c r="H242" s="9"/>
      <c r="I242" s="1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</row>
    <row r="243" spans="1:31" x14ac:dyDescent="0.25">
      <c r="A243" s="11" t="s">
        <v>47</v>
      </c>
      <c r="B243" s="11"/>
      <c r="C243" s="9"/>
      <c r="D243" s="9"/>
      <c r="E243" s="10"/>
      <c r="F243" s="9"/>
      <c r="G243" s="9"/>
      <c r="H243" s="9"/>
      <c r="I243" s="1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</row>
    <row r="244" spans="1:31" x14ac:dyDescent="0.25">
      <c r="A244" s="9" t="s">
        <v>32</v>
      </c>
      <c r="B244" s="9"/>
      <c r="C244" s="9"/>
      <c r="D244" s="9"/>
      <c r="E244" s="10"/>
      <c r="F244" s="9"/>
      <c r="G244" s="9"/>
      <c r="H244" s="9"/>
      <c r="I244" s="1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</row>
    <row r="245" spans="1:31" x14ac:dyDescent="0.25">
      <c r="A245" s="9" t="s">
        <v>38</v>
      </c>
      <c r="B245" s="9"/>
      <c r="C245" s="9"/>
      <c r="D245" s="9"/>
      <c r="E245" s="10"/>
      <c r="F245" s="9"/>
      <c r="G245" s="9"/>
      <c r="H245" s="9"/>
      <c r="I245" s="1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</row>
    <row r="246" spans="1:31" x14ac:dyDescent="0.25">
      <c r="A246" s="9" t="s">
        <v>39</v>
      </c>
      <c r="B246" s="9"/>
      <c r="C246" s="9"/>
      <c r="D246" s="9"/>
      <c r="E246" s="10"/>
      <c r="F246" s="9"/>
      <c r="G246" s="9"/>
      <c r="H246" s="9"/>
      <c r="I246" s="1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</row>
    <row r="247" spans="1:31" x14ac:dyDescent="0.25">
      <c r="A247" s="9" t="s">
        <v>46</v>
      </c>
      <c r="B247" s="9"/>
      <c r="C247" s="9"/>
      <c r="D247" s="9"/>
      <c r="E247" s="10"/>
      <c r="F247" s="9"/>
      <c r="G247" s="9"/>
      <c r="H247" s="9"/>
      <c r="I247" s="1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</row>
    <row r="248" spans="1:31" x14ac:dyDescent="0.25">
      <c r="A248" s="12" t="s">
        <v>33</v>
      </c>
      <c r="B248" s="12"/>
      <c r="C248" s="13"/>
      <c r="D248" s="13"/>
      <c r="E248" s="14"/>
      <c r="F248" s="13"/>
      <c r="G248" s="13"/>
      <c r="H248" s="13"/>
      <c r="I248" s="1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</row>
    <row r="249" spans="1:31" x14ac:dyDescent="0.25">
      <c r="A249" s="9" t="s">
        <v>34</v>
      </c>
      <c r="B249" s="11"/>
      <c r="C249" s="1"/>
      <c r="D249" s="1"/>
      <c r="E249" s="2"/>
      <c r="F249" s="1"/>
      <c r="G249" s="1"/>
      <c r="H249" s="1"/>
      <c r="I249" s="1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</row>
    <row r="250" spans="1:31" x14ac:dyDescent="0.25"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</row>
    <row r="251" spans="1:31" x14ac:dyDescent="0.25"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</row>
    <row r="252" spans="1:31" x14ac:dyDescent="0.25"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</row>
    <row r="253" spans="1:31" x14ac:dyDescent="0.25"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</row>
    <row r="254" spans="1:31" x14ac:dyDescent="0.25"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</row>
    <row r="255" spans="1:31" x14ac:dyDescent="0.25"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</row>
    <row r="256" spans="1:31" x14ac:dyDescent="0.25"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</row>
    <row r="257" spans="10:31" x14ac:dyDescent="0.25"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</row>
    <row r="258" spans="10:31" x14ac:dyDescent="0.25"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</row>
    <row r="259" spans="10:31" x14ac:dyDescent="0.25"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</row>
    <row r="260" spans="10:31" x14ac:dyDescent="0.25"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</row>
    <row r="261" spans="10:31" x14ac:dyDescent="0.25"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</row>
    <row r="262" spans="10:31" x14ac:dyDescent="0.25"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</row>
    <row r="263" spans="10:31" x14ac:dyDescent="0.25"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</row>
    <row r="264" spans="10:31" x14ac:dyDescent="0.25"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</row>
    <row r="265" spans="10:31" x14ac:dyDescent="0.25"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</row>
    <row r="266" spans="10:31" x14ac:dyDescent="0.25"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</row>
    <row r="267" spans="10:31" x14ac:dyDescent="0.25"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</row>
  </sheetData>
  <mergeCells count="7">
    <mergeCell ref="A2:I2"/>
    <mergeCell ref="A3:I3"/>
    <mergeCell ref="A5:A7"/>
    <mergeCell ref="B5:B7"/>
    <mergeCell ref="C5:F5"/>
    <mergeCell ref="G5:I6"/>
    <mergeCell ref="C6:E6"/>
  </mergeCells>
  <pageMargins left="0.74803149606299213" right="0.74803149606299213" top="0.98425196850393704" bottom="0.98425196850393704" header="0.19685039370078741" footer="0"/>
  <pageSetup scale="60" firstPageNumber="11" orientation="portrait" useFirstPageNumber="1" r:id="rId1"/>
  <headerFooter alignWithMargins="0">
    <oddFooter>&amp;L&amp;"Arial,Normal"&amp;14&amp;P</oddFooter>
    <firstFooter>&amp;L&amp;"Arial,Normal"-11-</firstFooter>
  </headerFooter>
  <rowBreaks count="1" manualBreakCount="1">
    <brk id="99" max="8" man="1"/>
  </rowBreaks>
  <ignoredErrors>
    <ignoredError sqref="B20:B25 B43:B46 B26:B30 B36 B97:B99 B241:B242 B208:B210 B16 B34 B39 B55 B60:B74 B81:B84 B75:B80 B85:B95 B128:B131 B175:B176 B171:B173 B166:B168 B162:B163 B160 B155:B156 B153 B144:B146 B119:B121 B123:B126 B107:B110 B106 B111:B118 B127 B122 B147:B152 B154 B157:B159 B161 B164:B165 B169:B170 B174 B132:B143 B184:B187 B207 B198:B199 B179:B183 B200:B204 B188:B197 B214 B226:B228 B220 B222:B223 B218 B216 B213 B211:B212 B215 B217 B219 B224:B225 B221 B229:B238 B206" formula="1"/>
    <ignoredError sqref="D25:I25 D127:E127 G127:H127 E80:I80 C47:E47 D75 E95:I95 E101 D106:I106 G101:H101 D157:I157 D159:E159 G159:I159 D169:I169 D174:I174 D197:F197 D188:I188 I197 E219:I219 C241:I241 G47:I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EDILSA VASQUEZ</cp:lastModifiedBy>
  <cp:lastPrinted>2022-08-19T20:02:38Z</cp:lastPrinted>
  <dcterms:created xsi:type="dcterms:W3CDTF">2022-03-04T17:09:21Z</dcterms:created>
  <dcterms:modified xsi:type="dcterms:W3CDTF">2022-09-08T21:16:32Z</dcterms:modified>
</cp:coreProperties>
</file>